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Cache/pivotCacheDefinition9.xml" ContentType="application/vnd.openxmlformats-officedocument.spreadsheetml.pivotCacheDefinition+xml"/>
  <Override PartName="/xl/pivotCache/pivotCacheDefinition10.xml" ContentType="application/vnd.openxmlformats-officedocument.spreadsheetml.pivotCacheDefinition+xml"/>
  <Override PartName="/xl/pivotCache/pivotCacheDefinition11.xml" ContentType="application/vnd.openxmlformats-officedocument.spreadsheetml.pivotCacheDefinition+xml"/>
  <Override PartName="/xl/pivotCache/pivotCacheDefinition12.xml" ContentType="application/vnd.openxmlformats-officedocument.spreadsheetml.pivotCacheDefinition+xml"/>
  <Override PartName="/xl/pivotCache/pivotCacheDefinition13.xml" ContentType="application/vnd.openxmlformats-officedocument.spreadsheetml.pivotCacheDefinition+xml"/>
  <Override PartName="/xl/pivotCache/pivotCacheDefinition14.xml" ContentType="application/vnd.openxmlformats-officedocument.spreadsheetml.pivotCacheDefinition+xml"/>
  <Override PartName="/xl/pivotCache/pivotCacheDefinition15.xml" ContentType="application/vnd.openxmlformats-officedocument.spreadsheetml.pivotCacheDefinition+xml"/>
  <Override PartName="/xl/pivotCache/pivotCacheDefinition16.xml" ContentType="application/vnd.openxmlformats-officedocument.spreadsheetml.pivotCacheDefinition+xml"/>
  <Override PartName="/xl/pivotCache/pivotCacheDefinition17.xml" ContentType="application/vnd.openxmlformats-officedocument.spreadsheetml.pivotCacheDefinition+xml"/>
  <Override PartName="/xl/pivotCache/pivotCacheDefinition18.xml" ContentType="application/vnd.openxmlformats-officedocument.spreadsheetml.pivotCacheDefinition+xml"/>
  <Override PartName="/xl/pivotCache/pivotCacheDefinition19.xml" ContentType="application/vnd.openxmlformats-officedocument.spreadsheetml.pivotCacheDefinition+xml"/>
  <Override PartName="/xl/pivotCache/pivotCacheDefinition20.xml" ContentType="application/vnd.openxmlformats-officedocument.spreadsheetml.pivotCacheDefinition+xml"/>
  <Override PartName="/xl/pivotCache/pivotCacheDefinition21.xml" ContentType="application/vnd.openxmlformats-officedocument.spreadsheetml.pivotCacheDefinitio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tables/table8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8.xml" ContentType="application/vnd.openxmlformats-officedocument.spreadsheetml.pivotTable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pivotTables/pivotTable9.xml" ContentType="application/vnd.openxmlformats-officedocument.spreadsheetml.pivot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pivotTables/pivotTable10.xml" ContentType="application/vnd.openxmlformats-officedocument.spreadsheetml.pivotTable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pivotTables/pivotTable11.xml" ContentType="application/vnd.openxmlformats-officedocument.spreadsheetml.pivot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ivotTables/pivotTable12.xml" ContentType="application/vnd.openxmlformats-officedocument.spreadsheetml.pivotTable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pivotTables/pivotTable13.xml" ContentType="application/vnd.openxmlformats-officedocument.spreadsheetml.pivotTable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pivotTables/pivotTable14.xml" ContentType="application/vnd.openxmlformats-officedocument.spreadsheetml.pivotTable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pivotTables/pivotTable15.xml" ContentType="application/vnd.openxmlformats-officedocument.spreadsheetml.pivotTable+xml"/>
  <Override PartName="/xl/drawings/drawing15.xml" ContentType="application/vnd.openxmlformats-officedocument.drawing+xml"/>
  <Override PartName="/xl/tables/table17.xml" ContentType="application/vnd.openxmlformats-officedocument.spreadsheetml.tab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pivotTables/pivotTable16.xml" ContentType="application/vnd.openxmlformats-officedocument.spreadsheetml.pivotTable+xml"/>
  <Override PartName="/xl/drawings/drawing16.xml" ContentType="application/vnd.openxmlformats-officedocument.drawing+xml"/>
  <Override PartName="/xl/tables/table18.xml" ContentType="application/vnd.openxmlformats-officedocument.spreadsheetml.tab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pivotTables/pivotTable17.xml" ContentType="application/vnd.openxmlformats-officedocument.spreadsheetml.pivotTable+xml"/>
  <Override PartName="/xl/drawings/drawing17.xml" ContentType="application/vnd.openxmlformats-officedocument.drawing+xml"/>
  <Override PartName="/xl/tables/table19.xml" ContentType="application/vnd.openxmlformats-officedocument.spreadsheetml.tab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pivotTables/pivotTable18.xml" ContentType="application/vnd.openxmlformats-officedocument.spreadsheetml.pivotTable+xml"/>
  <Override PartName="/xl/drawings/drawing18.xml" ContentType="application/vnd.openxmlformats-officedocument.drawing+xml"/>
  <Override PartName="/xl/tables/table20.xml" ContentType="application/vnd.openxmlformats-officedocument.spreadsheetml.tab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pivotTables/pivotTable19.xml" ContentType="application/vnd.openxmlformats-officedocument.spreadsheetml.pivotTable+xml"/>
  <Override PartName="/xl/drawings/drawing19.xml" ContentType="application/vnd.openxmlformats-officedocument.drawing+xml"/>
  <Override PartName="/xl/tables/table21.xml" ContentType="application/vnd.openxmlformats-officedocument.spreadsheetml.tab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pivotTables/pivotTable20.xml" ContentType="application/vnd.openxmlformats-officedocument.spreadsheetml.pivotTable+xml"/>
  <Override PartName="/xl/drawings/drawing20.xml" ContentType="application/vnd.openxmlformats-officedocument.drawing+xml"/>
  <Override PartName="/xl/tables/table22.xml" ContentType="application/vnd.openxmlformats-officedocument.spreadsheetml.tab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pivotTables/pivotTable21.xml" ContentType="application/vnd.openxmlformats-officedocument.spreadsheetml.pivotTable+xml"/>
  <Override PartName="/xl/drawings/drawing21.xml" ContentType="application/vnd.openxmlformats-officedocument.drawing+xml"/>
  <Override PartName="/xl/tables/table23.xml" ContentType="application/vnd.openxmlformats-officedocument.spreadsheetml.tab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pivotTables/pivotTable22.xml" ContentType="application/vnd.openxmlformats-officedocument.spreadsheetml.pivotTable+xml"/>
  <Override PartName="/xl/drawings/drawing22.xml" ContentType="application/vnd.openxmlformats-officedocument.drawing+xml"/>
  <Override PartName="/xl/tables/table24.xml" ContentType="application/vnd.openxmlformats-officedocument.spreadsheetml.tab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pivotTables/pivotTable23.xml" ContentType="application/vnd.openxmlformats-officedocument.spreadsheetml.pivotTable+xml"/>
  <Override PartName="/xl/drawings/drawing23.xml" ContentType="application/vnd.openxmlformats-officedocument.drawing+xml"/>
  <Override PartName="/xl/tables/table25.xml" ContentType="application/vnd.openxmlformats-officedocument.spreadsheetml.tab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pivotTables/pivotTable24.xml" ContentType="application/vnd.openxmlformats-officedocument.spreadsheetml.pivotTable+xml"/>
  <Override PartName="/xl/drawings/drawing24.xml" ContentType="application/vnd.openxmlformats-officedocument.drawing+xml"/>
  <Override PartName="/xl/tables/table26.xml" ContentType="application/vnd.openxmlformats-officedocument.spreadsheetml.tab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Documentos\Documentos_Web\"/>
    </mc:Choice>
  </mc:AlternateContent>
  <xr:revisionPtr revIDLastSave="0" documentId="13_ncr:1_{34A8F071-FD99-4DD0-ACF0-CA032766DDC7}" xr6:coauthVersionLast="46" xr6:coauthVersionMax="46" xr10:uidLastSave="{00000000-0000-0000-0000-000000000000}"/>
  <bookViews>
    <workbookView xWindow="-120" yWindow="-120" windowWidth="29040" windowHeight="15840" tabRatio="961" firstSheet="18" activeTab="25" xr2:uid="{00000000-000D-0000-FFFF-FFFF00000000}"/>
  </bookViews>
  <sheets>
    <sheet name="Introducción" sheetId="1" r:id="rId1"/>
    <sheet name="Datos generales" sheetId="11" r:id="rId2"/>
    <sheet name="1. Retribución total" sheetId="21" r:id="rId3"/>
    <sheet name="1.1. Retribución por categoria" sheetId="22" r:id="rId4"/>
    <sheet name="1.2. Retribución por grup prof." sheetId="23" r:id="rId5"/>
    <sheet name="1.3. Retribución por lugar trab" sheetId="24" r:id="rId6"/>
    <sheet name="2. Salario base" sheetId="25" r:id="rId7"/>
    <sheet name="2.1. Salario base por categoria" sheetId="26" r:id="rId8"/>
    <sheet name="2.2. Salario base por grup pro." sheetId="27" r:id="rId9"/>
    <sheet name="2.3. Salario base por lugar tra" sheetId="28" r:id="rId10"/>
    <sheet name="3. Complementos salariales" sheetId="29" r:id="rId11"/>
    <sheet name="3.1. C. salariales categoria" sheetId="30" r:id="rId12"/>
    <sheet name="3.2. C. Salariales por grupo" sheetId="31" r:id="rId13"/>
    <sheet name="3.3. C. salariales por lugar tr" sheetId="32" r:id="rId14"/>
    <sheet name="4. Percepciones extrasalariales" sheetId="41" r:id="rId15"/>
    <sheet name="4.1. P.Extrasalariales por cat" sheetId="42" r:id="rId16"/>
    <sheet name="4.2. P.Extrasalariales por grup" sheetId="43" r:id="rId17"/>
    <sheet name="4.3. P.Extrasalarials por lugar" sheetId="44" r:id="rId18"/>
    <sheet name="5. Horas extraordinarias" sheetId="45" r:id="rId19"/>
    <sheet name="5.1. Horas extras por categoria" sheetId="46" r:id="rId20"/>
    <sheet name="5.2. Horas extras por grup pro." sheetId="47" r:id="rId21"/>
    <sheet name="5.3. Horas extres por lugar " sheetId="48" r:id="rId22"/>
    <sheet name="6. Horas complementarias" sheetId="37" r:id="rId23"/>
    <sheet name="6.1.H.Compl. por categoria prof" sheetId="38" r:id="rId24"/>
    <sheet name="6.2. H.Compl. por grup profesio" sheetId="39" r:id="rId25"/>
    <sheet name="6.3. H.Compl. por lugar trabajo" sheetId="40" r:id="rId26"/>
  </sheets>
  <definedNames>
    <definedName name="Data_d_actualització">Introducción!#REF!</definedName>
  </definedNames>
  <calcPr calcId="181029"/>
  <pivotCaches>
    <pivotCache cacheId="24" r:id="rId27"/>
    <pivotCache cacheId="28" r:id="rId28"/>
    <pivotCache cacheId="32" r:id="rId29"/>
    <pivotCache cacheId="35" r:id="rId30"/>
    <pivotCache cacheId="39" r:id="rId31"/>
    <pivotCache cacheId="43" r:id="rId32"/>
    <pivotCache cacheId="46" r:id="rId33"/>
    <pivotCache cacheId="50" r:id="rId34"/>
    <pivotCache cacheId="54" r:id="rId35"/>
    <pivotCache cacheId="58" r:id="rId36"/>
    <pivotCache cacheId="62" r:id="rId37"/>
    <pivotCache cacheId="66" r:id="rId38"/>
    <pivotCache cacheId="70" r:id="rId39"/>
    <pivotCache cacheId="74" r:id="rId40"/>
    <pivotCache cacheId="78" r:id="rId41"/>
    <pivotCache cacheId="82" r:id="rId42"/>
    <pivotCache cacheId="85" r:id="rId43"/>
    <pivotCache cacheId="89" r:id="rId44"/>
    <pivotCache cacheId="93" r:id="rId45"/>
    <pivotCache cacheId="97" r:id="rId46"/>
    <pivotCache cacheId="100" r:id="rId47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0" l="1"/>
  <c r="F11" i="40"/>
  <c r="F12" i="40"/>
  <c r="F13" i="40"/>
  <c r="F14" i="40"/>
  <c r="F15" i="40"/>
  <c r="F16" i="40"/>
  <c r="F17" i="40"/>
  <c r="F18" i="39"/>
  <c r="F11" i="39"/>
  <c r="F12" i="39"/>
  <c r="F13" i="39"/>
  <c r="F14" i="39"/>
  <c r="F15" i="39"/>
  <c r="F16" i="39"/>
  <c r="F17" i="39"/>
  <c r="F18" i="38"/>
  <c r="F11" i="38"/>
  <c r="F12" i="38"/>
  <c r="F13" i="38"/>
  <c r="F14" i="38"/>
  <c r="F15" i="38"/>
  <c r="F16" i="38"/>
  <c r="F17" i="38"/>
  <c r="F10" i="37"/>
  <c r="F18" i="48"/>
  <c r="F11" i="48"/>
  <c r="F12" i="48"/>
  <c r="F13" i="48"/>
  <c r="F14" i="48"/>
  <c r="F15" i="48"/>
  <c r="F16" i="48"/>
  <c r="F17" i="48"/>
  <c r="F18" i="47"/>
  <c r="F11" i="47"/>
  <c r="F12" i="47"/>
  <c r="F13" i="47"/>
  <c r="F14" i="47"/>
  <c r="F15" i="47"/>
  <c r="F16" i="47"/>
  <c r="F17" i="47"/>
  <c r="F18" i="46"/>
  <c r="F11" i="46"/>
  <c r="F12" i="46"/>
  <c r="F13" i="46"/>
  <c r="F14" i="46"/>
  <c r="F15" i="46"/>
  <c r="F16" i="46"/>
  <c r="F17" i="46"/>
  <c r="F10" i="45"/>
  <c r="F18" i="44"/>
  <c r="F11" i="44"/>
  <c r="F12" i="44"/>
  <c r="F13" i="44"/>
  <c r="F14" i="44"/>
  <c r="F15" i="44"/>
  <c r="F16" i="44"/>
  <c r="F17" i="44"/>
  <c r="F18" i="43"/>
  <c r="F11" i="43"/>
  <c r="F12" i="43"/>
  <c r="F13" i="43"/>
  <c r="F14" i="43"/>
  <c r="F15" i="43"/>
  <c r="F16" i="43"/>
  <c r="F17" i="43"/>
  <c r="F18" i="42"/>
  <c r="F11" i="42"/>
  <c r="F12" i="42"/>
  <c r="F13" i="42"/>
  <c r="F14" i="42"/>
  <c r="F15" i="42"/>
  <c r="F16" i="42"/>
  <c r="F17" i="42"/>
  <c r="F10" i="41"/>
  <c r="F18" i="32"/>
  <c r="F11" i="32"/>
  <c r="F12" i="32"/>
  <c r="F13" i="32"/>
  <c r="F14" i="32"/>
  <c r="F15" i="32"/>
  <c r="F16" i="32"/>
  <c r="F17" i="32"/>
  <c r="F18" i="31"/>
  <c r="F11" i="31"/>
  <c r="F12" i="31"/>
  <c r="F13" i="31"/>
  <c r="F14" i="31"/>
  <c r="F15" i="31"/>
  <c r="F16" i="31"/>
  <c r="F17" i="31"/>
  <c r="F18" i="30"/>
  <c r="F11" i="30"/>
  <c r="F12" i="30"/>
  <c r="F13" i="30"/>
  <c r="F14" i="30"/>
  <c r="F15" i="30"/>
  <c r="F16" i="30"/>
  <c r="F17" i="30"/>
  <c r="F10" i="29"/>
  <c r="F18" i="28"/>
  <c r="F11" i="28"/>
  <c r="F12" i="28"/>
  <c r="F13" i="28"/>
  <c r="F14" i="28"/>
  <c r="F15" i="28"/>
  <c r="F16" i="28"/>
  <c r="F17" i="28"/>
  <c r="F18" i="27"/>
  <c r="F11" i="27"/>
  <c r="F12" i="27"/>
  <c r="F13" i="27"/>
  <c r="F14" i="27"/>
  <c r="F15" i="27"/>
  <c r="F16" i="27"/>
  <c r="F17" i="27"/>
  <c r="F18" i="26"/>
  <c r="F11" i="26"/>
  <c r="F12" i="26"/>
  <c r="F13" i="26"/>
  <c r="F14" i="26"/>
  <c r="F15" i="26"/>
  <c r="F16" i="26"/>
  <c r="F17" i="26"/>
  <c r="F10" i="25"/>
  <c r="F18" i="24"/>
  <c r="F11" i="24"/>
  <c r="F12" i="24"/>
  <c r="F13" i="24"/>
  <c r="F14" i="24"/>
  <c r="F15" i="24"/>
  <c r="F16" i="24"/>
  <c r="F17" i="24"/>
  <c r="F18" i="22"/>
  <c r="F18" i="23"/>
  <c r="F11" i="23"/>
  <c r="F12" i="23"/>
  <c r="F13" i="23"/>
  <c r="F14" i="23"/>
  <c r="F15" i="23"/>
  <c r="F16" i="23"/>
  <c r="F17" i="23"/>
  <c r="F13" i="22"/>
  <c r="F14" i="22"/>
  <c r="F15" i="22"/>
  <c r="F16" i="22"/>
  <c r="F17" i="22"/>
  <c r="F11" i="22"/>
  <c r="F12" i="22"/>
  <c r="F10" i="21"/>
  <c r="K14" i="11"/>
  <c r="K2" i="11"/>
  <c r="K9" i="11"/>
  <c r="K5" i="11"/>
  <c r="K10" i="11"/>
  <c r="K11" i="11"/>
  <c r="K8" i="11"/>
  <c r="K21" i="11"/>
  <c r="K28" i="11"/>
  <c r="K16" i="11"/>
  <c r="K22" i="11"/>
  <c r="K3" i="11"/>
  <c r="K6" i="11"/>
  <c r="K23" i="11"/>
  <c r="K7" i="11"/>
  <c r="K24" i="11"/>
  <c r="K12" i="11"/>
  <c r="K17" i="11"/>
  <c r="K15" i="11"/>
  <c r="K18" i="11"/>
  <c r="K27" i="11"/>
  <c r="K25" i="11"/>
  <c r="K19" i="11"/>
  <c r="K20" i="11"/>
  <c r="K13" i="11"/>
  <c r="K26" i="11"/>
  <c r="K4" i="11"/>
</calcChain>
</file>

<file path=xl/sharedStrings.xml><?xml version="1.0" encoding="utf-8"?>
<sst xmlns="http://schemas.openxmlformats.org/spreadsheetml/2006/main" count="529" uniqueCount="144">
  <si>
    <t>Full</t>
  </si>
  <si>
    <t>Núm. ref.</t>
  </si>
  <si>
    <t>2.1. Salari base anual per categoria professional + bretxa</t>
  </si>
  <si>
    <t>Datos generales</t>
  </si>
  <si>
    <t>Hoja donde se introducen los datos de la plantilla de la organización</t>
  </si>
  <si>
    <t>1. Retribución total anual + brecha</t>
  </si>
  <si>
    <t>1.1. Retribución total anual por categoría profesional + brecha</t>
  </si>
  <si>
    <t>1.2. Retribución total anual por grupo profesional + brecha</t>
  </si>
  <si>
    <t>1.3. Retribución total anual por puesto de trabajo + brecha</t>
  </si>
  <si>
    <t>2. Salario base anual + brecha</t>
  </si>
  <si>
    <t>2.2. Salario base anual por grupo profesional + brecha</t>
  </si>
  <si>
    <t>2.3. Salario base anual por puesto de trabajo + brecha</t>
  </si>
  <si>
    <t>3. Complementos salariales anuales + brecha</t>
  </si>
  <si>
    <t>3.1. Complementos salariales anuales por categoría profesional + brecha</t>
  </si>
  <si>
    <t>3.2. Complementos salariales anuales por grupo profesional + brecha</t>
  </si>
  <si>
    <t>3.3. Complementos salariales anuales por puesto de trabajo + brecha</t>
  </si>
  <si>
    <t>4. Percepciones extrasalariales anuales + brecha</t>
  </si>
  <si>
    <t>4.1. Percepciones extrasalariales anuales por categoría profesional + brecha</t>
  </si>
  <si>
    <t>4.2. Percepciones extrasalariales anuales por grupo profesional + brecha</t>
  </si>
  <si>
    <t>4.3. Percepciones extrasalariales anuales por puesto de trabajo + brecha</t>
  </si>
  <si>
    <t>5. Retribución anual por horas extraordinarias + brecha</t>
  </si>
  <si>
    <t>5.1. Retribución anual por horas extraordinarias, por categoría profesional + brecha</t>
  </si>
  <si>
    <t>5.2. Retribución anual por horas extraordinarias por grupo profesional + brecha</t>
  </si>
  <si>
    <t>5.3. Retribución anual por horas extraordinarias, por puesto de trabajo + brecha</t>
  </si>
  <si>
    <t>6. Retribución anual por horas complementarias + brecha</t>
  </si>
  <si>
    <t>6.1. Retribución anual por horas complementarias, por categoría profesional + brecha</t>
  </si>
  <si>
    <t>6.2. Retribución anual por horas complementarias, por grupo profesional + brecha</t>
  </si>
  <si>
    <t>6.3. Retribución anual por horas complementarias, por puesto de trabajo + brecha</t>
  </si>
  <si>
    <t>Retribuciones medianas totales anuales de mujeres y hombres y cálculo de la brecha salarial.</t>
  </si>
  <si>
    <t>1. Media de la retribución total anual segregada por sexo</t>
  </si>
  <si>
    <t>Retribuciones medianas totales anuales de mujeres y hombres por categoría profesional y cálculo de la brecha salarial</t>
  </si>
  <si>
    <t>1.1. Media de la retribución total anual, segregada por sexo y categoría profesional</t>
  </si>
  <si>
    <t>Retribuciones medianas totales anuales de mujeres y hombres por grupo profesional y cálculo de la brecha salarial.</t>
  </si>
  <si>
    <t>1.2. Media de la retribución total anual, segregada por sexo y grupo profesional</t>
  </si>
  <si>
    <t>Retribuciones medianas totales anuales de mujeres y hombres por puesto de trabajo y cálculo de la brecha salarial.</t>
  </si>
  <si>
    <t>1.3. Media de la retribución total anual, segregada por sexo y puesto de trabajo</t>
  </si>
  <si>
    <t>Análisis por conceptos retributivos. Retribuciones medianas del salario base anual de mujeres y hombres y cálculo de la brecha salarial.</t>
  </si>
  <si>
    <t>2. Media del salario base anual segregada por sexo</t>
  </si>
  <si>
    <t>Análisis por conceptos retributivos. Retribuciones medianas del salario base anual de mujeres y hombres por categoría profesional y cálculo de la brecha salarial.</t>
  </si>
  <si>
    <t>2.1. Media del salario base anual, segregada por sexo y categoría profesional</t>
  </si>
  <si>
    <t>Análisis por conceptos retributivos. Retribuciones medianas del salario base anual de mujeres y hombres por grupo profesional y cálculo de la brecha salarial.</t>
  </si>
  <si>
    <t>2.2. Media del salario base anual, segregada por sexo y grupo profesional</t>
  </si>
  <si>
    <t>Análisis por conceptos retributivos. Retribuciones medianas del salario base anual de mujeres y hombres por puesto de trabajo y cálculo de la brecha salarial.</t>
  </si>
  <si>
    <t>2.3. Media del salario base anual, segregada por sexo y puesto de trabajo</t>
  </si>
  <si>
    <t>Análisis por conceptos retributivos. Retribuciones medianas de los complementos salariales anuales de mujeres y hombres y cálculo de la brecha salarial.</t>
  </si>
  <si>
    <t>3. Media de los complementos salariales anuales, segregada por sexo</t>
  </si>
  <si>
    <t>Análisis por conceptos retributivos. Retribuciones medianas de los complementos salariales anuales de mujeres y hombres por categoría profesional y cálculo de la brecha salarial.</t>
  </si>
  <si>
    <t>3.1. Media de los complementos salariales anuales, segregada por sexo y categoría profesional</t>
  </si>
  <si>
    <t>Análisis por conceptos retributivos. Retribuciones medianas de los complementos salariales anuales de mujeres y hombres por grupo profesional y cálculo de la brecha salarial.</t>
  </si>
  <si>
    <t>3.2. Media de los complementos salariales anuales, segregada por sexo y grupo profesional</t>
  </si>
  <si>
    <t>Análisis por conceptos retributivos. Retribuciones medianas de los complementos salariales anuales de mujeres y hombres por puesto de trabajo y cálculo de la brecha salarial.</t>
  </si>
  <si>
    <t>3.3. Media de los complementos salariales anuales, segregada por sexo y puesto de trabajo</t>
  </si>
  <si>
    <t>Análisis por conceptos retributivos. Retribuciones medianas del concepto percepciones extrasalariales anuales de mujeres y hombres y cálculo de la brecha salarial.</t>
  </si>
  <si>
    <t>4. Media de las percepciones extrasalariales anuales segregada por sexo</t>
  </si>
  <si>
    <t>Análisis por conceptos retributivos. Retribuciones medianas del concepto percepciones extrasalariales anuales de mujeres y hombres por categoría profesional y cálculo de la brecha salarial.</t>
  </si>
  <si>
    <t>4.1. Media de las percepciones extrasalariales anuales, segregada por sexo y categoría profesional</t>
  </si>
  <si>
    <t>Análisis por conceptos retributivos. Retribuciones medianas del concepto percepciones extrasalariales anuales de mujeres y hombres por grupo profesional y cálculo de la brecha salarial.</t>
  </si>
  <si>
    <t>4.2. Media de las percepciones extrasalariales anuales, segregada por sexo y grupo profesional</t>
  </si>
  <si>
    <t>Análisis por conceptos retributivos. Retribuciones medianas del concepto percepciones extrasalariales anuales de mujeres y hombres por puesto de trabajo y cálculo de la brecha salarial.</t>
  </si>
  <si>
    <t>4.3. Media de las percepciones extrasalariales anuales segregada por sexo y puesto de trabajo</t>
  </si>
  <si>
    <t>Análisis por conceptos retributivos. Retribuciones medianas anuales del concepto horas extraordinarias de mujeres y hombres y cálculo de la brecha salarial.</t>
  </si>
  <si>
    <t>5. Media de retribución anual por horas extraordinarias segregada por sexo</t>
  </si>
  <si>
    <t>Análisis por conceptos retributivos. Retribuciones medianas anuales del concepto horas extraordinarias de mujeres y hombres por categoría profesional y cálculo de la brecha salarial.</t>
  </si>
  <si>
    <t>5.1. Media de retribución anual por horas extraordinarias segregada por sexo y categoría profesional</t>
  </si>
  <si>
    <t>Análisis por conceptos retributivos. Retribuciones medianas del concepto horas extraordinarias de mujeres y hombres por grupo profesional y cálculo de la brecha salarial.</t>
  </si>
  <si>
    <t>5.2. Media de retribución anual por horas extraordinarias, segregada por sexo y grupo profesional</t>
  </si>
  <si>
    <t>Análisis por conceptos retributivos. Retribuciones medianas del concepto horas extraordinarias de mujeres y hombres por puesto de trabajo y cálculo de la brecha salarial.</t>
  </si>
  <si>
    <t>5.3. Media de retribución anual por horas extraordinarias, segregada por sexo y puesto de trabajo</t>
  </si>
  <si>
    <t>Análisis por conceptos retributivos. Retribuciones medianas del concepto horas complementarias de mujeres y hombres y cálculo de la brecha salarial.</t>
  </si>
  <si>
    <t>6. Media de retribución anual por complementarias segregada por sexo</t>
  </si>
  <si>
    <t>Análisis por conceptos retributivos. Retribuciones medianas del concepto horas complementarias de mujeres y hombres por categoría profesional y cálculo de la brecha salarial.</t>
  </si>
  <si>
    <t>6.1. Media de retribución anual por complementarias, segregada por sexo y categoría profesional</t>
  </si>
  <si>
    <t>Análisis por conceptos retributivos. Retribuciones medianas del concepto horas complementarias de mujeres y hombres por grupo profesional y cálculo de la brecha salarial.</t>
  </si>
  <si>
    <t>6.2. Media de retribución anual por horas complementarias, segregada por sexo y grupo profesional</t>
  </si>
  <si>
    <t>Análisis por conceptos retributivos. Retribuciones medianas del concepto horas complementarias de mujeres y hombres por puesto de trabajo y cálculo de la brecha salarial.</t>
  </si>
  <si>
    <t>6.3. Media de retribución anual por horas complementarias, segregada por sexo y puesto de trabajo</t>
  </si>
  <si>
    <t>Descripción</t>
  </si>
  <si>
    <t>Gráficas</t>
  </si>
  <si>
    <t>Registro salarial cuantías totales anuales</t>
  </si>
  <si>
    <t>1. Este libro Excel funciona con la versión Microsoft Excel 2013 de 64 bits.</t>
  </si>
  <si>
    <t>• Con versiones anteriores del software esta hoja de cálculo no funcionará bien y/o no se podrá abrir.</t>
  </si>
  <si>
    <t>• Con versiones posteriores se podrá abrir y hacer funcionar. A pesar de que algunas funcionalidades pueden responder de forma ligeramente diferente a la esperada.</t>
  </si>
  <si>
    <t>• Se puede guardar en otros formatos.</t>
  </si>
  <si>
    <t>2. En caso de obtener resultados no adecuados se recomienda volver a descargar la plantilla original.</t>
  </si>
  <si>
    <t>4. Esta herramienta funciona cargando los datos de la empresa/organización a la hoja "Datos generales".</t>
  </si>
  <si>
    <t>• Los valores que no están predeterminados hace falta que:</t>
  </si>
  <si>
    <t>- Sean siempre en mayúsculas y sin acentos, para evitar problemas en la importación y tratamiento de los datos.</t>
  </si>
  <si>
    <t>- No dejáis celdas sin introducir los valores correspondientes.</t>
  </si>
  <si>
    <t>• En caso de mostrar errores, es probable que:</t>
  </si>
  <si>
    <t>- La tipología de los datos de origen no sea la correcto. Hay que vigilar escribir en mayúsculas, y en los valores especificados más adelante, sin espacios o celdas en blanco.</t>
  </si>
  <si>
    <t>- Hay que revisar los datos de origen y hacer los cambios pertinentes antes cargar los datos.</t>
  </si>
  <si>
    <t>3. Recordar guardar y actualizar los datos una vez cargadas o después de hacer modificaciones.</t>
  </si>
  <si>
    <t>5. En este libro de cálculo encontraran 25 hojas.</t>
  </si>
  <si>
    <t>Sexo</t>
  </si>
  <si>
    <t>Categoria profesional</t>
  </si>
  <si>
    <t>Grupo profesional</t>
  </si>
  <si>
    <t>Puesto de trabajo</t>
  </si>
  <si>
    <t>Salario base anual</t>
  </si>
  <si>
    <t>Percepciones extrasalariales</t>
  </si>
  <si>
    <t>Complementos salariales</t>
  </si>
  <si>
    <t>Horas extraordinarias</t>
  </si>
  <si>
    <t>Horas complementarias</t>
  </si>
  <si>
    <t>Retribución total anual</t>
  </si>
  <si>
    <t>Mujer</t>
  </si>
  <si>
    <t>Hombre</t>
  </si>
  <si>
    <t>Categoria profesional 1</t>
  </si>
  <si>
    <t>Categoria profesional 2</t>
  </si>
  <si>
    <t>Categoria profesional 3</t>
  </si>
  <si>
    <t>Categoria profesional 4</t>
  </si>
  <si>
    <t>Categoria profesional 5</t>
  </si>
  <si>
    <t>Categoria profesional 6</t>
  </si>
  <si>
    <t>Categoria profesional 7</t>
  </si>
  <si>
    <t>Grupo profesional 1</t>
  </si>
  <si>
    <t>Grupo profesional 2</t>
  </si>
  <si>
    <t>Grupo profesional 3</t>
  </si>
  <si>
    <t>Grupo profesional 4</t>
  </si>
  <si>
    <t>Grupo profesional 5</t>
  </si>
  <si>
    <t>Grupo profesional 6</t>
  </si>
  <si>
    <t>Grupo profesional 7</t>
  </si>
  <si>
    <t>Puesto de trabajo 1</t>
  </si>
  <si>
    <t>Puesto de trabajo 2</t>
  </si>
  <si>
    <t>Puesto de trabajo 3</t>
  </si>
  <si>
    <t>Puesto de trabajo 4</t>
  </si>
  <si>
    <t>Puesto de trabajo 5</t>
  </si>
  <si>
    <t>Puesto de trabajo 6</t>
  </si>
  <si>
    <t>Puesto de trabajo 7</t>
  </si>
  <si>
    <t>1.1. Retribución total anual por categoria profesional + brecha</t>
  </si>
  <si>
    <t>1.2. Retribución total anual por Grupo profesional + brecha</t>
  </si>
  <si>
    <t>1.3. Retribución total anual por lugar de trabajo + brecha</t>
  </si>
  <si>
    <t>2. Media del salario anual segregada por sexo</t>
  </si>
  <si>
    <t>2.1. Salario base anual por categoria profesional + brecha</t>
  </si>
  <si>
    <t>2.3. Salario base anual por Puesto de trabajo  + brecha</t>
  </si>
  <si>
    <t xml:space="preserve">2.3. Media del salario base anual, segregada por sexo y Puesto de trabajo </t>
  </si>
  <si>
    <t>Total general</t>
  </si>
  <si>
    <t>Promedio de Retribución total anual</t>
  </si>
  <si>
    <t>Promedio de Salario base anual</t>
  </si>
  <si>
    <t>Promedio de Complementos salariales</t>
  </si>
  <si>
    <t>Promedio de Percepciones extrasalariales</t>
  </si>
  <si>
    <t>Suma de Horas extraordinarias</t>
  </si>
  <si>
    <t>Promedio de Horas extraordinarias</t>
  </si>
  <si>
    <t>Suma de Horas complementarias</t>
  </si>
  <si>
    <t>Promedio de Horas complementarias</t>
  </si>
  <si>
    <t>Brecha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</si>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</sst>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0.0%"/>
    <numFmt numFmtId="168" formatCode="_-* #,##0.00\ [$€-C0A]_-;\-* #,##0.00\ [$€-C0A]_-;_-* &quot;-&quot;??\ [$€-C0A]_-;_-@_-"/>
  </numFmts>
  <fonts count="5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2" borderId="0" applyNumberFormat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49" fontId="0" fillId="0" borderId="0" xfId="0" applyNumberFormat="1"/>
    <xf numFmtId="1" fontId="0" fillId="0" borderId="0" xfId="0" applyNumberFormat="1"/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164" fontId="0" fillId="0" borderId="0" xfId="0" applyNumberFormat="1"/>
    <xf numFmtId="164" fontId="0" fillId="0" borderId="0" xfId="0" applyNumberFormat="1" applyFill="1"/>
    <xf numFmtId="164" fontId="3" fillId="2" borderId="0" xfId="2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right"/>
    </xf>
    <xf numFmtId="0" fontId="0" fillId="0" borderId="1" xfId="0" applyBorder="1"/>
    <xf numFmtId="0" fontId="0" fillId="3" borderId="0" xfId="0" applyFill="1"/>
    <xf numFmtId="0" fontId="2" fillId="0" borderId="0" xfId="0" applyFont="1"/>
    <xf numFmtId="0" fontId="4" fillId="0" borderId="0" xfId="0" applyFont="1"/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pivotButton="1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/>
    <xf numFmtId="2" fontId="0" fillId="0" borderId="0" xfId="0" applyNumberFormat="1"/>
    <xf numFmtId="165" fontId="0" fillId="0" borderId="0" xfId="3" applyNumberFormat="1" applyFont="1"/>
    <xf numFmtId="165" fontId="0" fillId="0" borderId="0" xfId="3" applyNumberFormat="1" applyFont="1" applyAlignment="1">
      <alignment horizontal="right"/>
    </xf>
    <xf numFmtId="165" fontId="2" fillId="0" borderId="3" xfId="3" applyNumberFormat="1" applyFont="1" applyBorder="1" applyAlignment="1">
      <alignment horizontal="right"/>
    </xf>
    <xf numFmtId="0" fontId="0" fillId="0" borderId="0" xfId="0" applyAlignment="1">
      <alignment horizontal="right"/>
    </xf>
    <xf numFmtId="165" fontId="2" fillId="0" borderId="4" xfId="3" applyNumberFormat="1" applyFont="1" applyBorder="1" applyAlignment="1">
      <alignment horizontal="right"/>
    </xf>
    <xf numFmtId="165" fontId="2" fillId="0" borderId="4" xfId="3" applyNumberFormat="1" applyFont="1" applyBorder="1"/>
    <xf numFmtId="165" fontId="2" fillId="0" borderId="5" xfId="3" applyNumberFormat="1" applyFont="1" applyBorder="1" applyAlignment="1">
      <alignment horizontal="right"/>
    </xf>
    <xf numFmtId="165" fontId="2" fillId="0" borderId="5" xfId="3" applyNumberFormat="1" applyFont="1" applyBorder="1"/>
    <xf numFmtId="0" fontId="0" fillId="0" borderId="0" xfId="0" applyAlignment="1">
      <alignment vertical="center"/>
    </xf>
    <xf numFmtId="0" fontId="0" fillId="0" borderId="5" xfId="0" applyBorder="1" applyAlignment="1">
      <alignment horizontal="right"/>
    </xf>
    <xf numFmtId="0" fontId="2" fillId="0" borderId="4" xfId="0" applyFont="1" applyBorder="1" applyAlignment="1">
      <alignment horizontal="right"/>
    </xf>
    <xf numFmtId="165" fontId="0" fillId="0" borderId="5" xfId="3" applyNumberFormat="1" applyFont="1" applyBorder="1"/>
    <xf numFmtId="0" fontId="0" fillId="0" borderId="0" xfId="0" applyAlignment="1"/>
    <xf numFmtId="0" fontId="1" fillId="0" borderId="0" xfId="1"/>
    <xf numFmtId="0" fontId="2" fillId="0" borderId="0" xfId="0" applyFont="1"/>
    <xf numFmtId="0" fontId="2" fillId="3" borderId="0" xfId="0" applyFont="1" applyFill="1"/>
    <xf numFmtId="168" fontId="0" fillId="0" borderId="0" xfId="0" applyNumberFormat="1"/>
    <xf numFmtId="44" fontId="0" fillId="0" borderId="0" xfId="0" applyNumberFormat="1" applyAlignment="1"/>
    <xf numFmtId="44" fontId="0" fillId="0" borderId="5" xfId="0" applyNumberFormat="1" applyBorder="1" applyAlignment="1"/>
    <xf numFmtId="44" fontId="0" fillId="0" borderId="0" xfId="0" applyNumberFormat="1"/>
  </cellXfs>
  <cellStyles count="4">
    <cellStyle name="20% - Énfasis1" xfId="2" builtinId="30"/>
    <cellStyle name="Normal" xfId="0" builtinId="0"/>
    <cellStyle name="Porcentaje" xfId="3" builtinId="5"/>
    <cellStyle name="Título" xfId="1" builtinId="15"/>
  </cellStyles>
  <dxfs count="319">
    <dxf>
      <numFmt numFmtId="2" formatCode="0.00"/>
    </dxf>
    <dxf>
      <numFmt numFmtId="34" formatCode="_-* #,##0.00\ &quot;€&quot;_-;\-* #,##0.00\ &quot;€&quot;_-;_-* &quot;-&quot;??\ &quot;€&quot;_-;_-@_-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6" formatCode="0.0"/>
    </dxf>
    <dxf>
      <numFmt numFmtId="2" formatCode="0.00"/>
    </dxf>
    <dxf>
      <numFmt numFmtId="2" formatCode="0.00"/>
    </dxf>
    <dxf>
      <numFmt numFmtId="34" formatCode="_-* #,##0.00\ &quot;€&quot;_-;\-* #,##0.00\ &quot;€&quot;_-;_-* &quot;-&quot;??\ &quot;€&quot;_-;_-@_-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6" formatCode="0.0"/>
    </dxf>
    <dxf>
      <numFmt numFmtId="2" formatCode="0.00"/>
    </dxf>
    <dxf>
      <numFmt numFmtId="2" formatCode="0.00"/>
    </dxf>
    <dxf>
      <numFmt numFmtId="34" formatCode="_-* #,##0.00\ &quot;€&quot;_-;\-* #,##0.00\ &quot;€&quot;_-;_-* &quot;-&quot;??\ &quot;€&quot;_-;_-@_-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6" formatCode="0.0"/>
    </dxf>
    <dxf>
      <numFmt numFmtId="2" formatCode="0.00"/>
    </dxf>
    <dxf>
      <numFmt numFmtId="166" formatCode="0.0"/>
    </dxf>
    <dxf>
      <numFmt numFmtId="34" formatCode="_-* #,##0.00\ &quot;€&quot;_-;\-* #,##0.00\ &quot;€&quot;_-;_-* &quot;-&quot;??\ &quot;€&quot;_-;_-@_-"/>
    </dxf>
    <dxf>
      <numFmt numFmtId="166" formatCode="0.0"/>
    </dxf>
    <dxf>
      <numFmt numFmtId="2" formatCode="0.00"/>
    </dxf>
    <dxf>
      <numFmt numFmtId="34" formatCode="_-* #,##0.00\ &quot;€&quot;_-;\-* #,##0.00\ &quot;€&quot;_-;_-* &quot;-&quot;??\ &quot;€&quot;_-;_-@_-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2" formatCode="0.00"/>
    </dxf>
    <dxf>
      <numFmt numFmtId="2" formatCode="0.00"/>
    </dxf>
    <dxf>
      <numFmt numFmtId="34" formatCode="_-* #,##0.00\ &quot;€&quot;_-;\-* #,##0.00\ &quot;€&quot;_-;_-* &quot;-&quot;??\ &quot;€&quot;_-;_-@_-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2" formatCode="0.00"/>
    </dxf>
    <dxf>
      <numFmt numFmtId="2" formatCode="0.00"/>
    </dxf>
    <dxf>
      <numFmt numFmtId="34" formatCode="_-* #,##0.00\ &quot;€&quot;_-;\-* #,##0.00\ &quot;€&quot;_-;_-* &quot;-&quot;??\ &quot;€&quot;_-;_-@_-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2" formatCode="0.00"/>
    </dxf>
    <dxf>
      <numFmt numFmtId="2" formatCode="0.00"/>
    </dxf>
    <dxf>
      <numFmt numFmtId="34" formatCode="_-* #,##0.00\ &quot;€&quot;_-;\-* #,##0.00\ &quot;€&quot;_-;_-* &quot;-&quot;??\ &quot;€&quot;_-;_-@_-"/>
    </dxf>
    <dxf>
      <numFmt numFmtId="2" formatCode="0.00"/>
    </dxf>
    <dxf>
      <numFmt numFmtId="34" formatCode="_-* #,##0.00\ &quot;€&quot;_-;\-* #,##0.00\ &quot;€&quot;_-;_-* &quot;-&quot;??\ &quot;€&quot;_-;_-@_-"/>
    </dxf>
    <dxf>
      <numFmt numFmtId="2" formatCode="0.00"/>
    </dxf>
    <dxf>
      <numFmt numFmtId="34" formatCode="_-* #,##0.00\ &quot;€&quot;_-;\-* #,##0.00\ &quot;€&quot;_-;_-* &quot;-&quot;??\ &quot;€&quot;_-;_-@_-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2" formatCode="0.00"/>
    </dxf>
    <dxf>
      <numFmt numFmtId="2" formatCode="0.00"/>
    </dxf>
    <dxf>
      <numFmt numFmtId="34" formatCode="_-* #,##0.00\ &quot;€&quot;_-;\-* #,##0.00\ &quot;€&quot;_-;_-* &quot;-&quot;??\ &quot;€&quot;_-;_-@_-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2" formatCode="0.00"/>
    </dxf>
    <dxf>
      <numFmt numFmtId="167" formatCode="0.000"/>
    </dxf>
    <dxf>
      <numFmt numFmtId="2" formatCode="0.00"/>
    </dxf>
    <dxf>
      <numFmt numFmtId="34" formatCode="_-* #,##0.00\ &quot;€&quot;_-;\-* #,##0.00\ &quot;€&quot;_-;_-* &quot;-&quot;??\ &quot;€&quot;_-;_-@_-"/>
    </dxf>
    <dxf>
      <numFmt numFmtId="167" formatCode="0.000"/>
    </dxf>
    <dxf>
      <numFmt numFmtId="2" formatCode="0.00"/>
    </dxf>
    <dxf>
      <numFmt numFmtId="34" formatCode="_-* #,##0.00\ &quot;€&quot;_-;\-* #,##0.00\ &quot;€&quot;_-;_-* &quot;-&quot;??\ &quot;€&quot;_-;_-@_-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2" formatCode="0.00"/>
    </dxf>
    <dxf>
      <numFmt numFmtId="2" formatCode="0.00"/>
    </dxf>
    <dxf>
      <numFmt numFmtId="2" formatCode="0.00"/>
    </dxf>
    <dxf>
      <numFmt numFmtId="34" formatCode="_-* #,##0.00\ &quot;€&quot;_-;\-* #,##0.00\ &quot;€&quot;_-;_-* &quot;-&quot;??\ &quot;€&quot;_-;_-@_-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2" formatCode="0.00"/>
    </dxf>
    <dxf>
      <numFmt numFmtId="2" formatCode="0.00"/>
    </dxf>
    <dxf>
      <numFmt numFmtId="34" formatCode="_-* #,##0.00\ &quot;€&quot;_-;\-* #,##0.00\ &quot;€&quot;_-;_-* &quot;-&quot;??\ &quot;€&quot;_-;_-@_-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2" formatCode="0.00"/>
    </dxf>
    <dxf>
      <numFmt numFmtId="2" formatCode="0.00"/>
    </dxf>
    <dxf>
      <numFmt numFmtId="2" formatCode="0.00"/>
    </dxf>
    <dxf>
      <numFmt numFmtId="34" formatCode="_-* #,##0.00\ &quot;€&quot;_-;\-* #,##0.00\ &quot;€&quot;_-;_-* &quot;-&quot;??\ &quot;€&quot;_-;_-@_-"/>
    </dxf>
    <dxf>
      <numFmt numFmtId="2" formatCode="0.00"/>
    </dxf>
    <dxf>
      <numFmt numFmtId="34" formatCode="_-* #,##0.00\ &quot;€&quot;_-;\-* #,##0.00\ &quot;€&quot;_-;_-* &quot;-&quot;??\ &quot;€&quot;_-;_-@_-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2" formatCode="0.00"/>
    </dxf>
    <dxf>
      <numFmt numFmtId="34" formatCode="_-* #,##0.00\ &quot;€&quot;_-;\-* #,##0.00\ &quot;€&quot;_-;_-* &quot;-&quot;??\ &quot;€&quot;_-;_-@_-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2" formatCode="0.00"/>
    </dxf>
    <dxf>
      <numFmt numFmtId="34" formatCode="_-* #,##0.00\ &quot;€&quot;_-;\-* #,##0.00\ &quot;€&quot;_-;_-* &quot;-&quot;??\ &quot;€&quot;_-;_-@_-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2" formatCode="0.00"/>
    </dxf>
    <dxf>
      <numFmt numFmtId="2" formatCode="0.00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34" formatCode="_-* #,##0.00\ &quot;€&quot;_-;\-* #,##0.00\ &quot;€&quot;_-;_-* &quot;-&quot;??\ &quot;€&quot;_-;_-@_-"/>
    </dxf>
    <dxf>
      <numFmt numFmtId="168" formatCode="_-* #,##0.00\ [$€-C0A]_-;\-* #,##0.00\ [$€-C0A]_-;_-* &quot;-&quot;??\ [$€-C0A]_-;_-@_-"/>
    </dxf>
    <dxf>
      <numFmt numFmtId="168" formatCode="_-* #,##0.00\ [$€-C0A]_-;\-* #,##0.00\ [$€-C0A]_-;_-* &quot;-&quot;??\ [$€-C0A]_-;_-@_-"/>
    </dxf>
    <dxf>
      <numFmt numFmtId="168" formatCode="_-* #,##0.00\ [$€-C0A]_-;\-* #,##0.00\ [$€-C0A]_-;_-* &quot;-&quot;??\ [$€-C0A]_-;_-@_-"/>
    </dxf>
    <dxf>
      <numFmt numFmtId="168" formatCode="_-* #,##0.00\ [$€-C0A]_-;\-* #,##0.00\ [$€-C0A]_-;_-* &quot;-&quot;??\ [$€-C0A]_-;_-@_-"/>
    </dxf>
    <dxf>
      <numFmt numFmtId="168" formatCode="_-* #,##0.00\ [$€-C0A]_-;\-* #,##0.00\ [$€-C0A]_-;_-* &quot;-&quot;??\ [$€-C0A]_-;_-@_-"/>
    </dxf>
    <dxf>
      <numFmt numFmtId="165" formatCode="0.0%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6" formatCode="0.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6" formatCode="0.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6" formatCode="0.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ont>
        <b/>
      </font>
      <numFmt numFmtId="165" formatCode="0.0%"/>
      <alignment horizontal="right" vertical="bottom" textRotation="0" wrapText="0" indent="0" justifyLastLine="0" shrinkToFit="0" readingOrder="0"/>
    </dxf>
    <dxf>
      <font>
        <b/>
      </font>
      <numFmt numFmtId="165" formatCode="0.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numFmt numFmtId="2" formatCode="0.0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numFmt numFmtId="2" formatCode="0.0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ont>
        <b/>
      </font>
      <numFmt numFmtId="165" formatCode="0.0%"/>
      <alignment horizontal="right" vertical="bottom" textRotation="0" wrapText="0" indent="0" justifyLastLine="0" shrinkToFit="0" readingOrder="0"/>
    </dxf>
    <dxf>
      <font>
        <b/>
      </font>
      <numFmt numFmtId="165" formatCode="0.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ont>
        <b/>
      </font>
      <numFmt numFmtId="165" formatCode="0.0%"/>
      <alignment horizontal="right" vertical="bottom" textRotation="0" wrapText="0" indent="0" justifyLastLine="0" shrinkToFit="0" readingOrder="0"/>
    </dxf>
    <dxf>
      <font>
        <b/>
      </font>
      <numFmt numFmtId="165" formatCode="0.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</dxf>
    <dxf>
      <alignment horizontal="center" vertical="bottom" textRotation="0" wrapText="0" indent="0" justifyLastLine="0" shrinkToFit="0" readingOrder="0"/>
    </dxf>
    <dxf>
      <border>
        <bottom style="medium">
          <color auto="1"/>
        </bottom>
      </border>
    </dxf>
    <dxf>
      <numFmt numFmtId="2" formatCode="0.0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165" formatCode="0.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165" formatCode="0.0%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2" formatCode="0.0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ont>
        <b/>
      </font>
      <numFmt numFmtId="165" formatCode="0.0%"/>
      <alignment horizontal="right" vertical="bottom" textRotation="0" wrapText="0" indent="0" justifyLastLine="0" shrinkToFit="0" readingOrder="0"/>
    </dxf>
    <dxf>
      <font>
        <b/>
      </font>
      <numFmt numFmtId="165" formatCode="0.0%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#,##0.00\ &quot;€&quot;"/>
    </dxf>
    <dxf>
      <numFmt numFmtId="164" formatCode="#,##0.00\ &quot;€&quot;"/>
      <fill>
        <patternFill patternType="none">
          <fgColor indexed="64"/>
          <bgColor indexed="65"/>
        </patternFill>
      </fill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164" formatCode="#,##0.00\ &quot;€&quot;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1" formatCode="0"/>
    </dxf>
    <dxf>
      <numFmt numFmtId="30" formatCode="@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pivotCacheDefinition" Target="pivotCache/pivotCacheDefinition1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pivotCacheDefinition" Target="pivotCache/pivotCacheDefinition8.xml"/><Relationship Id="rId42" Type="http://schemas.openxmlformats.org/officeDocument/2006/relationships/pivotCacheDefinition" Target="pivotCache/pivotCacheDefinition16.xml"/><Relationship Id="rId47" Type="http://schemas.openxmlformats.org/officeDocument/2006/relationships/pivotCacheDefinition" Target="pivotCache/pivotCacheDefinition2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pivotCacheDefinition" Target="pivotCache/pivotCacheDefinition7.xml"/><Relationship Id="rId38" Type="http://schemas.openxmlformats.org/officeDocument/2006/relationships/pivotCacheDefinition" Target="pivotCache/pivotCacheDefinition12.xml"/><Relationship Id="rId46" Type="http://schemas.openxmlformats.org/officeDocument/2006/relationships/pivotCacheDefinition" Target="pivotCache/pivotCacheDefinition20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pivotCacheDefinition" Target="pivotCache/pivotCacheDefinition3.xml"/><Relationship Id="rId41" Type="http://schemas.openxmlformats.org/officeDocument/2006/relationships/pivotCacheDefinition" Target="pivotCache/pivotCacheDefinition1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pivotCacheDefinition" Target="pivotCache/pivotCacheDefinition6.xml"/><Relationship Id="rId37" Type="http://schemas.openxmlformats.org/officeDocument/2006/relationships/pivotCacheDefinition" Target="pivotCache/pivotCacheDefinition11.xml"/><Relationship Id="rId40" Type="http://schemas.openxmlformats.org/officeDocument/2006/relationships/pivotCacheDefinition" Target="pivotCache/pivotCacheDefinition14.xml"/><Relationship Id="rId45" Type="http://schemas.openxmlformats.org/officeDocument/2006/relationships/pivotCacheDefinition" Target="pivotCache/pivotCacheDefinition1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pivotCacheDefinition" Target="pivotCache/pivotCacheDefinition2.xml"/><Relationship Id="rId36" Type="http://schemas.openxmlformats.org/officeDocument/2006/relationships/pivotCacheDefinition" Target="pivotCache/pivotCacheDefinition10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pivotCacheDefinition" Target="pivotCache/pivotCacheDefinition5.xml"/><Relationship Id="rId44" Type="http://schemas.openxmlformats.org/officeDocument/2006/relationships/pivotCacheDefinition" Target="pivotCache/pivotCacheDefinition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pivotCacheDefinition" Target="pivotCache/pivotCacheDefinition1.xml"/><Relationship Id="rId30" Type="http://schemas.openxmlformats.org/officeDocument/2006/relationships/pivotCacheDefinition" Target="pivotCache/pivotCacheDefinition4.xml"/><Relationship Id="rId35" Type="http://schemas.openxmlformats.org/officeDocument/2006/relationships/pivotCacheDefinition" Target="pivotCache/pivotCacheDefinition9.xml"/><Relationship Id="rId43" Type="http://schemas.openxmlformats.org/officeDocument/2006/relationships/pivotCacheDefinition" Target="pivotCache/pivotCacheDefinition17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[Registro-salarial.xlsx]1. Retribución total!Tabla dinámica129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1. Media de la retribución total anual segregada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 Retribución total'!$C$9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 Retribución total'!$B$10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'1. Retribución total'!$C$10</c:f>
              <c:numCache>
                <c:formatCode>_-* #,##0.00\ [$€-C0A]_-;\-* #,##0.00\ [$€-C0A]_-;_-* "-"??\ [$€-C0A]_-;_-@_-</c:formatCode>
                <c:ptCount val="1"/>
                <c:pt idx="0">
                  <c:v>22519.23076923077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4-4938-905F-4177195733BA}"/>
            </c:ext>
          </c:extLst>
        </c:ser>
        <c:ser>
          <c:idx val="1"/>
          <c:order val="1"/>
          <c:tx>
            <c:strRef>
              <c:f>'1. Retribución total'!$D$9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'1. Retribución total'!$B$10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'1. Retribución total'!$D$10</c:f>
              <c:numCache>
                <c:formatCode>_-* #,##0.00\ [$€-C0A]_-;\-* #,##0.00\ [$€-C0A]_-;_-* "-"??\ [$€-C0A]_-;_-@_-</c:formatCode>
                <c:ptCount val="1"/>
                <c:pt idx="0">
                  <c:v>15177.827142857142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14-4938-905F-417719573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6971776"/>
        <c:axId val="118624256"/>
      </c:barChart>
      <c:catAx>
        <c:axId val="1169717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low"/>
        <c:crossAx val="118624256"/>
        <c:crosses val="autoZero"/>
        <c:auto val="1"/>
        <c:lblAlgn val="ctr"/>
        <c:lblOffset val="100"/>
        <c:tickLblSkip val="1"/>
        <c:noMultiLvlLbl val="0"/>
      </c:catAx>
      <c:valAx>
        <c:axId val="11862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6971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[Registro-salarial.xlsx]2. Salario base!Tabla dinámica137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3. Media de los complementos salariales anuales, segregada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Salario base'!$C$9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Salario base'!$B$10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'2. Salario base'!$C$10</c:f>
              <c:numCache>
                <c:formatCode>0.00</c:formatCode>
                <c:ptCount val="1"/>
                <c:pt idx="0">
                  <c:v>19307.692307692309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C5-4B58-ADB4-792AC350E641}"/>
            </c:ext>
          </c:extLst>
        </c:ser>
        <c:ser>
          <c:idx val="1"/>
          <c:order val="1"/>
          <c:tx>
            <c:strRef>
              <c:f>'2. Salario base'!$D$9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Salario base'!$B$10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'2. Salario base'!$D$10</c:f>
              <c:numCache>
                <c:formatCode>0.00</c:formatCode>
                <c:ptCount val="1"/>
                <c:pt idx="0">
                  <c:v>14259.97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C5-4B58-ADB4-792AC350E6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5980928"/>
        <c:axId val="119210368"/>
      </c:barChart>
      <c:catAx>
        <c:axId val="115980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low"/>
        <c:crossAx val="119210368"/>
        <c:crosses val="autoZero"/>
        <c:auto val="1"/>
        <c:lblAlgn val="ctr"/>
        <c:lblOffset val="100"/>
        <c:tickLblSkip val="1"/>
        <c:noMultiLvlLbl val="0"/>
      </c:catAx>
      <c:valAx>
        <c:axId val="11921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5980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[Registro-salarial.xlsx]3.1. C. salariales categoria!Tabla dinámica147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3.1. Media de los complementos salariales anuales, segregada por sexo y categoría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'3.1. C. salariales categoria'!$C$9:$C$10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'3.1. C. salariales categoria'!$B$11:$B$18</c:f>
              <c:strCache>
                <c:ptCount val="7"/>
                <c:pt idx="0">
                  <c:v>Categoria profesional 1</c:v>
                </c:pt>
                <c:pt idx="1">
                  <c:v>Categoria profesional 2</c:v>
                </c:pt>
                <c:pt idx="2">
                  <c:v>Categoria profesional 3</c:v>
                </c:pt>
                <c:pt idx="3">
                  <c:v>Categoria profesional 4</c:v>
                </c:pt>
                <c:pt idx="4">
                  <c:v>Categoria profesional 5</c:v>
                </c:pt>
                <c:pt idx="5">
                  <c:v>Categoria profesional 6</c:v>
                </c:pt>
                <c:pt idx="6">
                  <c:v>Categoria profesional 7</c:v>
                </c:pt>
              </c:strCache>
            </c:strRef>
          </c:cat>
          <c:val>
            <c:numRef>
              <c:f>'3.1. C. salariales categoria'!$C$11:$C$18</c:f>
              <c:numCache>
                <c:formatCode>_("€"* #,##0.00_);_("€"* \(#,##0.00\);_("€"* "-"??_);_(@_)</c:formatCode>
                <c:ptCount val="7"/>
                <c:pt idx="0">
                  <c:v>1833.3333333333333</c:v>
                </c:pt>
                <c:pt idx="1">
                  <c:v>6050</c:v>
                </c:pt>
                <c:pt idx="2">
                  <c:v>800</c:v>
                </c:pt>
                <c:pt idx="3">
                  <c:v>600</c:v>
                </c:pt>
                <c:pt idx="4">
                  <c:v>400</c:v>
                </c:pt>
                <c:pt idx="5">
                  <c:v>300</c:v>
                </c:pt>
                <c:pt idx="6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8F-40C2-9C22-84623815EF35}"/>
            </c:ext>
          </c:extLst>
        </c:ser>
        <c:ser>
          <c:idx val="1"/>
          <c:order val="1"/>
          <c:tx>
            <c:strRef>
              <c:f>'3.1. C. salariales categoria'!$D$9:$D$10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'3.1. C. salariales categoria'!$B$11:$B$18</c:f>
              <c:strCache>
                <c:ptCount val="7"/>
                <c:pt idx="0">
                  <c:v>Categoria profesional 1</c:v>
                </c:pt>
                <c:pt idx="1">
                  <c:v>Categoria profesional 2</c:v>
                </c:pt>
                <c:pt idx="2">
                  <c:v>Categoria profesional 3</c:v>
                </c:pt>
                <c:pt idx="3">
                  <c:v>Categoria profesional 4</c:v>
                </c:pt>
                <c:pt idx="4">
                  <c:v>Categoria profesional 5</c:v>
                </c:pt>
                <c:pt idx="5">
                  <c:v>Categoria profesional 6</c:v>
                </c:pt>
                <c:pt idx="6">
                  <c:v>Categoria profesional 7</c:v>
                </c:pt>
              </c:strCache>
            </c:strRef>
          </c:cat>
          <c:val>
            <c:numRef>
              <c:f>'3.1. C. salariales categoria'!$D$11:$D$18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1000</c:v>
                </c:pt>
                <c:pt idx="2">
                  <c:v>750</c:v>
                </c:pt>
                <c:pt idx="3">
                  <c:v>600</c:v>
                </c:pt>
                <c:pt idx="4">
                  <c:v>333.33333333333331</c:v>
                </c:pt>
                <c:pt idx="5">
                  <c:v>300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8F-40C2-9C22-84623815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0403840"/>
        <c:axId val="120405376"/>
      </c:barChart>
      <c:catAx>
        <c:axId val="120403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405376"/>
        <c:crosses val="autoZero"/>
        <c:auto val="1"/>
        <c:lblAlgn val="ctr"/>
        <c:lblOffset val="100"/>
        <c:tickLblSkip val="1"/>
        <c:noMultiLvlLbl val="0"/>
      </c:catAx>
      <c:valAx>
        <c:axId val="120405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403840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[Registro-salarial.xlsx]3.2. C. Salariales por grupo!Tabla dinámica149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3.2. Media de los complementos salariales anuales, segregada por sexo y grupo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'3.2. C. Salariales por grupo'!$C$9:$C$10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'3.2. C. Salariales por grupo'!$B$11:$B$18</c:f>
              <c:strCache>
                <c:ptCount val="7"/>
                <c:pt idx="0">
                  <c:v>Grupo profesional 1</c:v>
                </c:pt>
                <c:pt idx="1">
                  <c:v>Grupo profesional 2</c:v>
                </c:pt>
                <c:pt idx="2">
                  <c:v>Grupo profesional 3</c:v>
                </c:pt>
                <c:pt idx="3">
                  <c:v>Grupo profesional 4</c:v>
                </c:pt>
                <c:pt idx="4">
                  <c:v>Grupo profesional 5</c:v>
                </c:pt>
                <c:pt idx="5">
                  <c:v>Grupo profesional 6</c:v>
                </c:pt>
                <c:pt idx="6">
                  <c:v>Grupo profesional 7</c:v>
                </c:pt>
              </c:strCache>
            </c:strRef>
          </c:cat>
          <c:val>
            <c:numRef>
              <c:f>'3.2. C. Salariales por grupo'!$C$11:$C$18</c:f>
              <c:numCache>
                <c:formatCode>_("€"* #,##0.00_);_("€"* \(#,##0.00\);_("€"* "-"??_);_(@_)</c:formatCode>
                <c:ptCount val="7"/>
                <c:pt idx="0">
                  <c:v>1833.3333333333333</c:v>
                </c:pt>
                <c:pt idx="1">
                  <c:v>6050</c:v>
                </c:pt>
                <c:pt idx="2">
                  <c:v>800</c:v>
                </c:pt>
                <c:pt idx="3">
                  <c:v>600</c:v>
                </c:pt>
                <c:pt idx="4">
                  <c:v>400</c:v>
                </c:pt>
                <c:pt idx="5">
                  <c:v>300</c:v>
                </c:pt>
                <c:pt idx="6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BA-49A3-9A9A-FF213FB84DCF}"/>
            </c:ext>
          </c:extLst>
        </c:ser>
        <c:ser>
          <c:idx val="1"/>
          <c:order val="1"/>
          <c:tx>
            <c:strRef>
              <c:f>'3.2. C. Salariales por grupo'!$D$9:$D$10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'3.2. C. Salariales por grupo'!$B$11:$B$18</c:f>
              <c:strCache>
                <c:ptCount val="7"/>
                <c:pt idx="0">
                  <c:v>Grupo profesional 1</c:v>
                </c:pt>
                <c:pt idx="1">
                  <c:v>Grupo profesional 2</c:v>
                </c:pt>
                <c:pt idx="2">
                  <c:v>Grupo profesional 3</c:v>
                </c:pt>
                <c:pt idx="3">
                  <c:v>Grupo profesional 4</c:v>
                </c:pt>
                <c:pt idx="4">
                  <c:v>Grupo profesional 5</c:v>
                </c:pt>
                <c:pt idx="5">
                  <c:v>Grupo profesional 6</c:v>
                </c:pt>
                <c:pt idx="6">
                  <c:v>Grupo profesional 7</c:v>
                </c:pt>
              </c:strCache>
            </c:strRef>
          </c:cat>
          <c:val>
            <c:numRef>
              <c:f>'3.2. C. Salariales por grupo'!$D$11:$D$18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1000</c:v>
                </c:pt>
                <c:pt idx="2">
                  <c:v>750</c:v>
                </c:pt>
                <c:pt idx="3">
                  <c:v>600</c:v>
                </c:pt>
                <c:pt idx="4">
                  <c:v>333.33333333333331</c:v>
                </c:pt>
                <c:pt idx="5">
                  <c:v>300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BA-49A3-9A9A-FF213FB84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0194176"/>
        <c:axId val="120195712"/>
      </c:barChart>
      <c:catAx>
        <c:axId val="1201941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195712"/>
        <c:crosses val="autoZero"/>
        <c:auto val="1"/>
        <c:lblAlgn val="ctr"/>
        <c:lblOffset val="100"/>
        <c:tickLblSkip val="1"/>
        <c:noMultiLvlLbl val="0"/>
      </c:catAx>
      <c:valAx>
        <c:axId val="120195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194176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[Registro-salarial.xlsx]3.3. C. salariales por lugar tr!Tabla dinámica151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3.3. Media de los complementos salariales anuales, segregada por sexo y puesto de trabajo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'3.3. C. salariales por lugar tr'!$C$9:$C$10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'3.3. C. salariales por lugar tr'!$B$11:$B$18</c:f>
              <c:strCache>
                <c:ptCount val="7"/>
                <c:pt idx="0">
                  <c:v>Puesto de trabajo 1</c:v>
                </c:pt>
                <c:pt idx="1">
                  <c:v>Puesto de trabajo 2</c:v>
                </c:pt>
                <c:pt idx="2">
                  <c:v>Puesto de trabajo 3</c:v>
                </c:pt>
                <c:pt idx="3">
                  <c:v>Puesto de trabajo 4</c:v>
                </c:pt>
                <c:pt idx="4">
                  <c:v>Puesto de trabajo 5</c:v>
                </c:pt>
                <c:pt idx="5">
                  <c:v>Puesto de trabajo 6</c:v>
                </c:pt>
                <c:pt idx="6">
                  <c:v>Puesto de trabajo 7</c:v>
                </c:pt>
              </c:strCache>
            </c:strRef>
          </c:cat>
          <c:val>
            <c:numRef>
              <c:f>'3.3. C. salariales por lugar tr'!$C$11:$C$18</c:f>
              <c:numCache>
                <c:formatCode>_("€"* #,##0.00_);_("€"* \(#,##0.00\);_("€"* "-"??_);_(@_)</c:formatCode>
                <c:ptCount val="7"/>
                <c:pt idx="0">
                  <c:v>1833.3333333333333</c:v>
                </c:pt>
                <c:pt idx="1">
                  <c:v>6050</c:v>
                </c:pt>
                <c:pt idx="2">
                  <c:v>800</c:v>
                </c:pt>
                <c:pt idx="3">
                  <c:v>600</c:v>
                </c:pt>
                <c:pt idx="4">
                  <c:v>400</c:v>
                </c:pt>
                <c:pt idx="5">
                  <c:v>300</c:v>
                </c:pt>
                <c:pt idx="6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8E-4502-8838-446FB9E5244A}"/>
            </c:ext>
          </c:extLst>
        </c:ser>
        <c:ser>
          <c:idx val="1"/>
          <c:order val="1"/>
          <c:tx>
            <c:strRef>
              <c:f>'3.3. C. salariales por lugar tr'!$D$9:$D$10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'3.3. C. salariales por lugar tr'!$B$11:$B$18</c:f>
              <c:strCache>
                <c:ptCount val="7"/>
                <c:pt idx="0">
                  <c:v>Puesto de trabajo 1</c:v>
                </c:pt>
                <c:pt idx="1">
                  <c:v>Puesto de trabajo 2</c:v>
                </c:pt>
                <c:pt idx="2">
                  <c:v>Puesto de trabajo 3</c:v>
                </c:pt>
                <c:pt idx="3">
                  <c:v>Puesto de trabajo 4</c:v>
                </c:pt>
                <c:pt idx="4">
                  <c:v>Puesto de trabajo 5</c:v>
                </c:pt>
                <c:pt idx="5">
                  <c:v>Puesto de trabajo 6</c:v>
                </c:pt>
                <c:pt idx="6">
                  <c:v>Puesto de trabajo 7</c:v>
                </c:pt>
              </c:strCache>
            </c:strRef>
          </c:cat>
          <c:val>
            <c:numRef>
              <c:f>'3.3. C. salariales por lugar tr'!$D$11:$D$18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1000</c:v>
                </c:pt>
                <c:pt idx="2">
                  <c:v>750</c:v>
                </c:pt>
                <c:pt idx="3">
                  <c:v>600</c:v>
                </c:pt>
                <c:pt idx="4">
                  <c:v>333.33333333333331</c:v>
                </c:pt>
                <c:pt idx="5">
                  <c:v>300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8E-4502-8838-446FB9E52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0549760"/>
        <c:axId val="120551296"/>
      </c:barChart>
      <c:catAx>
        <c:axId val="120549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551296"/>
        <c:crosses val="autoZero"/>
        <c:auto val="1"/>
        <c:lblAlgn val="ctr"/>
        <c:lblOffset val="100"/>
        <c:tickLblSkip val="1"/>
        <c:noMultiLvlLbl val="0"/>
      </c:catAx>
      <c:valAx>
        <c:axId val="120551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549760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[Registro-salarial.xlsx]4. Percepciones extrasalariales!Tabla dinámica169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4. Media de las percepciones extrasalariales anuales segregada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Percepciones extrasalariales'!$C$9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'4. Percepciones extrasalariales'!$B$10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'4. Percepciones extrasalariales'!$C$10</c:f>
              <c:numCache>
                <c:formatCode>_("€"* #,##0.00_);_("€"* \(#,##0.00\);_("€"* "-"??_);_(@_)</c:formatCode>
                <c:ptCount val="1"/>
                <c:pt idx="0">
                  <c:v>1407.6923076923076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4-4F9A-9ED0-E625FA94F81C}"/>
            </c:ext>
          </c:extLst>
        </c:ser>
        <c:ser>
          <c:idx val="1"/>
          <c:order val="1"/>
          <c:tx>
            <c:strRef>
              <c:f>'4. Percepciones extrasalariales'!$D$9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'4. Percepciones extrasalariales'!$B$10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'4. Percepciones extrasalariales'!$D$10</c:f>
              <c:numCache>
                <c:formatCode>_("€"* #,##0.00_);_("€"* \(#,##0.00\);_("€"* "-"??_);_(@_)</c:formatCode>
                <c:ptCount val="1"/>
                <c:pt idx="0">
                  <c:v>407.14285714285717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74-4F9A-9ED0-E625FA94F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9146752"/>
        <c:axId val="119148544"/>
      </c:barChart>
      <c:catAx>
        <c:axId val="1191467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low"/>
        <c:crossAx val="119148544"/>
        <c:crosses val="autoZero"/>
        <c:auto val="1"/>
        <c:lblAlgn val="ctr"/>
        <c:lblOffset val="100"/>
        <c:tickLblSkip val="1"/>
        <c:noMultiLvlLbl val="0"/>
      </c:catAx>
      <c:valAx>
        <c:axId val="119148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9146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[Registro-salarial.xlsx]4.1. P.Extrasalariales por cat!TablaDinámica3</c:name>
    <c:fmtId val="5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4.1. Media de las percepciones extrasalariales anuales, segregada por sexo y categoría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'4.1. P.Extrasalariales por cat'!$C$9:$C$10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'4.1. P.Extrasalariales por cat'!$B$11:$B$18</c:f>
              <c:strCache>
                <c:ptCount val="7"/>
                <c:pt idx="0">
                  <c:v>Categoria profesional 1</c:v>
                </c:pt>
                <c:pt idx="1">
                  <c:v>Categoria profesional 2</c:v>
                </c:pt>
                <c:pt idx="2">
                  <c:v>Categoria profesional 3</c:v>
                </c:pt>
                <c:pt idx="3">
                  <c:v>Categoria profesional 4</c:v>
                </c:pt>
                <c:pt idx="4">
                  <c:v>Categoria profesional 5</c:v>
                </c:pt>
                <c:pt idx="5">
                  <c:v>Categoria profesional 6</c:v>
                </c:pt>
                <c:pt idx="6">
                  <c:v>Categoria profesional 7</c:v>
                </c:pt>
              </c:strCache>
            </c:strRef>
          </c:cat>
          <c:val>
            <c:numRef>
              <c:f>'4.1. P.Extrasalariales por cat'!$C$11:$C$18</c:f>
              <c:numCache>
                <c:formatCode>_("€"* #,##0.00_);_("€"* \(#,##0.00\);_("€"* "-"??_);_(@_)</c:formatCode>
                <c:ptCount val="7"/>
                <c:pt idx="0">
                  <c:v>3000</c:v>
                </c:pt>
                <c:pt idx="1">
                  <c:v>3000</c:v>
                </c:pt>
                <c:pt idx="2">
                  <c:v>1000</c:v>
                </c:pt>
                <c:pt idx="3">
                  <c:v>300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6D-4D0B-85D7-4410A3F65ABB}"/>
            </c:ext>
          </c:extLst>
        </c:ser>
        <c:ser>
          <c:idx val="1"/>
          <c:order val="1"/>
          <c:tx>
            <c:strRef>
              <c:f>'4.1. P.Extrasalariales por cat'!$D$9:$D$10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'4.1. P.Extrasalariales por cat'!$B$11:$B$18</c:f>
              <c:strCache>
                <c:ptCount val="7"/>
                <c:pt idx="0">
                  <c:v>Categoria profesional 1</c:v>
                </c:pt>
                <c:pt idx="1">
                  <c:v>Categoria profesional 2</c:v>
                </c:pt>
                <c:pt idx="2">
                  <c:v>Categoria profesional 3</c:v>
                </c:pt>
                <c:pt idx="3">
                  <c:v>Categoria profesional 4</c:v>
                </c:pt>
                <c:pt idx="4">
                  <c:v>Categoria profesional 5</c:v>
                </c:pt>
                <c:pt idx="5">
                  <c:v>Categoria profesional 6</c:v>
                </c:pt>
                <c:pt idx="6">
                  <c:v>Categoria profesional 7</c:v>
                </c:pt>
              </c:strCache>
            </c:strRef>
          </c:cat>
          <c:val>
            <c:numRef>
              <c:f>'4.1. P.Extrasalariales por cat'!$D$11:$D$18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3000</c:v>
                </c:pt>
                <c:pt idx="2">
                  <c:v>900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6D-4D0B-85D7-4410A3F65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2107008"/>
        <c:axId val="122108544"/>
      </c:barChart>
      <c:catAx>
        <c:axId val="122107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2108544"/>
        <c:crosses val="autoZero"/>
        <c:auto val="1"/>
        <c:lblAlgn val="ctr"/>
        <c:lblOffset val="100"/>
        <c:tickLblSkip val="1"/>
        <c:noMultiLvlLbl val="0"/>
      </c:catAx>
      <c:valAx>
        <c:axId val="122108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2107008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[Registro-salarial.xlsx]4.2. P.Extrasalariales por grup!Tabla dinámica173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4.2. Media de las percepciones extrasalariales anuales, segregada por sexo y grupo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'4.2. P.Extrasalariales por grup'!$C$9:$C$10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'4.2. P.Extrasalariales por grup'!$B$11:$B$18</c:f>
              <c:strCache>
                <c:ptCount val="7"/>
                <c:pt idx="0">
                  <c:v>Categoria profesional 1</c:v>
                </c:pt>
                <c:pt idx="1">
                  <c:v>Categoria profesional 2</c:v>
                </c:pt>
                <c:pt idx="2">
                  <c:v>Categoria profesional 3</c:v>
                </c:pt>
                <c:pt idx="3">
                  <c:v>Categoria profesional 4</c:v>
                </c:pt>
                <c:pt idx="4">
                  <c:v>Categoria profesional 5</c:v>
                </c:pt>
                <c:pt idx="5">
                  <c:v>Categoria profesional 6</c:v>
                </c:pt>
                <c:pt idx="6">
                  <c:v>Categoria profesional 7</c:v>
                </c:pt>
              </c:strCache>
            </c:strRef>
          </c:cat>
          <c:val>
            <c:numRef>
              <c:f>'4.2. P.Extrasalariales por grup'!$C$11:$C$18</c:f>
              <c:numCache>
                <c:formatCode>_("€"* #,##0.00_);_("€"* \(#,##0.00\);_("€"* "-"??_);_(@_)</c:formatCode>
                <c:ptCount val="7"/>
                <c:pt idx="0">
                  <c:v>3000</c:v>
                </c:pt>
                <c:pt idx="1">
                  <c:v>3000</c:v>
                </c:pt>
                <c:pt idx="2">
                  <c:v>1000</c:v>
                </c:pt>
                <c:pt idx="3">
                  <c:v>300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A-4E37-8035-A0CEEB1CEDA9}"/>
            </c:ext>
          </c:extLst>
        </c:ser>
        <c:ser>
          <c:idx val="1"/>
          <c:order val="1"/>
          <c:tx>
            <c:strRef>
              <c:f>'4.2. P.Extrasalariales por grup'!$D$9:$D$10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'4.2. P.Extrasalariales por grup'!$B$11:$B$18</c:f>
              <c:strCache>
                <c:ptCount val="7"/>
                <c:pt idx="0">
                  <c:v>Categoria profesional 1</c:v>
                </c:pt>
                <c:pt idx="1">
                  <c:v>Categoria profesional 2</c:v>
                </c:pt>
                <c:pt idx="2">
                  <c:v>Categoria profesional 3</c:v>
                </c:pt>
                <c:pt idx="3">
                  <c:v>Categoria profesional 4</c:v>
                </c:pt>
                <c:pt idx="4">
                  <c:v>Categoria profesional 5</c:v>
                </c:pt>
                <c:pt idx="5">
                  <c:v>Categoria profesional 6</c:v>
                </c:pt>
                <c:pt idx="6">
                  <c:v>Categoria profesional 7</c:v>
                </c:pt>
              </c:strCache>
            </c:strRef>
          </c:cat>
          <c:val>
            <c:numRef>
              <c:f>'4.2. P.Extrasalariales por grup'!$D$11:$D$18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3000</c:v>
                </c:pt>
                <c:pt idx="2">
                  <c:v>900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A-4E37-8035-A0CEEB1CE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1907840"/>
        <c:axId val="121909632"/>
      </c:barChart>
      <c:catAx>
        <c:axId val="121907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1909632"/>
        <c:crosses val="autoZero"/>
        <c:auto val="1"/>
        <c:lblAlgn val="ctr"/>
        <c:lblOffset val="100"/>
        <c:tickLblSkip val="1"/>
        <c:noMultiLvlLbl val="0"/>
      </c:catAx>
      <c:valAx>
        <c:axId val="121909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1907840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[Registro-salarial.xlsx]4.3. P.Extrasalarials por lugar!Tabla dinámica175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4.3. Media de las percepciones extrasalariales anuales segregada por sexo y puesto de trabajo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'4.3. P.Extrasalarials por lugar'!$C$9:$C$10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'4.3. P.Extrasalarials por lugar'!$B$11:$B$18</c:f>
              <c:strCache>
                <c:ptCount val="7"/>
                <c:pt idx="0">
                  <c:v>Puesto de trabajo 1</c:v>
                </c:pt>
                <c:pt idx="1">
                  <c:v>Puesto de trabajo 2</c:v>
                </c:pt>
                <c:pt idx="2">
                  <c:v>Puesto de trabajo 3</c:v>
                </c:pt>
                <c:pt idx="3">
                  <c:v>Puesto de trabajo 4</c:v>
                </c:pt>
                <c:pt idx="4">
                  <c:v>Puesto de trabajo 5</c:v>
                </c:pt>
                <c:pt idx="5">
                  <c:v>Puesto de trabajo 6</c:v>
                </c:pt>
                <c:pt idx="6">
                  <c:v>Puesto de trabajo 7</c:v>
                </c:pt>
              </c:strCache>
            </c:strRef>
          </c:cat>
          <c:val>
            <c:numRef>
              <c:f>'4.3. P.Extrasalarials por lugar'!$C$11:$C$18</c:f>
              <c:numCache>
                <c:formatCode>_("€"* #,##0.00_);_("€"* \(#,##0.00\);_("€"* "-"??_);_(@_)</c:formatCode>
                <c:ptCount val="7"/>
                <c:pt idx="0">
                  <c:v>3000</c:v>
                </c:pt>
                <c:pt idx="1">
                  <c:v>3000</c:v>
                </c:pt>
                <c:pt idx="2">
                  <c:v>1000</c:v>
                </c:pt>
                <c:pt idx="3">
                  <c:v>300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C7-4268-B1CE-B472DA1C0297}"/>
            </c:ext>
          </c:extLst>
        </c:ser>
        <c:ser>
          <c:idx val="1"/>
          <c:order val="1"/>
          <c:tx>
            <c:strRef>
              <c:f>'4.3. P.Extrasalarials por lugar'!$D$9:$D$10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'4.3. P.Extrasalarials por lugar'!$B$11:$B$18</c:f>
              <c:strCache>
                <c:ptCount val="7"/>
                <c:pt idx="0">
                  <c:v>Puesto de trabajo 1</c:v>
                </c:pt>
                <c:pt idx="1">
                  <c:v>Puesto de trabajo 2</c:v>
                </c:pt>
                <c:pt idx="2">
                  <c:v>Puesto de trabajo 3</c:v>
                </c:pt>
                <c:pt idx="3">
                  <c:v>Puesto de trabajo 4</c:v>
                </c:pt>
                <c:pt idx="4">
                  <c:v>Puesto de trabajo 5</c:v>
                </c:pt>
                <c:pt idx="5">
                  <c:v>Puesto de trabajo 6</c:v>
                </c:pt>
                <c:pt idx="6">
                  <c:v>Puesto de trabajo 7</c:v>
                </c:pt>
              </c:strCache>
            </c:strRef>
          </c:cat>
          <c:val>
            <c:numRef>
              <c:f>'4.3. P.Extrasalarials por lugar'!$D$11:$D$18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3000</c:v>
                </c:pt>
                <c:pt idx="2">
                  <c:v>900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C7-4268-B1CE-B472DA1C0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2028416"/>
        <c:axId val="122029952"/>
      </c:barChart>
      <c:catAx>
        <c:axId val="122028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2029952"/>
        <c:crosses val="autoZero"/>
        <c:auto val="1"/>
        <c:lblAlgn val="ctr"/>
        <c:lblOffset val="100"/>
        <c:tickLblSkip val="1"/>
        <c:noMultiLvlLbl val="0"/>
      </c:catAx>
      <c:valAx>
        <c:axId val="122029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2028416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[Registro-salarial.xlsx]5. Horas extraordinarias!Tabla dinámica177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 Media de retribución anual por horas extraordinarias segregada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 Horas extraordinarias'!$C$9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'5. Horas extraordinarias'!$B$10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'5. Horas extraordinarias'!$C$10</c:f>
              <c:numCache>
                <c:formatCode>_("€"* #,##0.00_);_("€"* \(#,##0.00\);_("€"* "-"??_);_(@_)</c:formatCode>
                <c:ptCount val="1"/>
                <c:pt idx="0">
                  <c:v>111.53846153846153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64-4590-9922-EF4092E33181}"/>
            </c:ext>
          </c:extLst>
        </c:ser>
        <c:ser>
          <c:idx val="1"/>
          <c:order val="1"/>
          <c:tx>
            <c:strRef>
              <c:f>'5. Horas extraordinarias'!$D$9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'5. Horas extraordinarias'!$B$10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'5. Horas extraordinarias'!$D$10</c:f>
              <c:numCache>
                <c:formatCode>_("€"* #,##0.00_);_("€"* \(#,##0.00\);_("€"* "-"??_);_(@_)</c:formatCode>
                <c:ptCount val="1"/>
                <c:pt idx="0">
                  <c:v>17.857142857142858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64-4590-9922-EF4092E33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4569088"/>
        <c:axId val="124570624"/>
      </c:barChart>
      <c:catAx>
        <c:axId val="1245690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low"/>
        <c:crossAx val="124570624"/>
        <c:crosses val="autoZero"/>
        <c:auto val="1"/>
        <c:lblAlgn val="ctr"/>
        <c:lblOffset val="100"/>
        <c:tickLblSkip val="1"/>
        <c:noMultiLvlLbl val="0"/>
      </c:catAx>
      <c:valAx>
        <c:axId val="12457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56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[Registro-salarial.xlsx]5.1. Horas extras por categoria!Tabla dinámica179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5.1. Media de retribución anual por horas extraordinarias segregada por sexo y categoría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'5.1. Horas extras por categoria'!$C$9:$C$10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'5.1. Horas extras por categoria'!$B$11:$B$18</c:f>
              <c:strCache>
                <c:ptCount val="7"/>
                <c:pt idx="0">
                  <c:v>Categoria profesional 1</c:v>
                </c:pt>
                <c:pt idx="1">
                  <c:v>Categoria profesional 2</c:v>
                </c:pt>
                <c:pt idx="2">
                  <c:v>Categoria profesional 3</c:v>
                </c:pt>
                <c:pt idx="3">
                  <c:v>Categoria profesional 4</c:v>
                </c:pt>
                <c:pt idx="4">
                  <c:v>Categoria profesional 5</c:v>
                </c:pt>
                <c:pt idx="5">
                  <c:v>Categoria profesional 6</c:v>
                </c:pt>
                <c:pt idx="6">
                  <c:v>Categoria profesional 7</c:v>
                </c:pt>
              </c:strCache>
            </c:strRef>
          </c:cat>
          <c:val>
            <c:numRef>
              <c:f>'5.1. Horas extras por categoria'!$C$11:$C$18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450</c:v>
                </c:pt>
                <c:pt idx="4">
                  <c:v>200</c:v>
                </c:pt>
                <c:pt idx="5">
                  <c:v>250</c:v>
                </c:pt>
                <c:pt idx="6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0A-4378-BFBA-AEC4BAD083ED}"/>
            </c:ext>
          </c:extLst>
        </c:ser>
        <c:ser>
          <c:idx val="1"/>
          <c:order val="1"/>
          <c:tx>
            <c:strRef>
              <c:f>'5.1. Horas extras por categoria'!$D$9:$D$10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'5.1. Horas extras por categoria'!$B$11:$B$18</c:f>
              <c:strCache>
                <c:ptCount val="7"/>
                <c:pt idx="0">
                  <c:v>Categoria profesional 1</c:v>
                </c:pt>
                <c:pt idx="1">
                  <c:v>Categoria profesional 2</c:v>
                </c:pt>
                <c:pt idx="2">
                  <c:v>Categoria profesional 3</c:v>
                </c:pt>
                <c:pt idx="3">
                  <c:v>Categoria profesional 4</c:v>
                </c:pt>
                <c:pt idx="4">
                  <c:v>Categoria profesional 5</c:v>
                </c:pt>
                <c:pt idx="5">
                  <c:v>Categoria profesional 6</c:v>
                </c:pt>
                <c:pt idx="6">
                  <c:v>Categoria profesional 7</c:v>
                </c:pt>
              </c:strCache>
            </c:strRef>
          </c:cat>
          <c:val>
            <c:numRef>
              <c:f>'5.1. Horas extras por categoria'!$D$11:$D$18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0A-4378-BFBA-AEC4BAD08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2338304"/>
        <c:axId val="122356480"/>
      </c:barChart>
      <c:catAx>
        <c:axId val="1223383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2356480"/>
        <c:crosses val="autoZero"/>
        <c:auto val="1"/>
        <c:lblAlgn val="ctr"/>
        <c:lblOffset val="100"/>
        <c:tickLblSkip val="1"/>
        <c:noMultiLvlLbl val="0"/>
      </c:catAx>
      <c:valAx>
        <c:axId val="122356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2338304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[Registro-salarial.xlsx]1.1. Retribución por categoria!Tabla dinámica131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1.1. Media de la retribución total anual, segregada por sexo y categoría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'1.1. Retribución por categoria'!$C$9:$C$10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'1.1. Retribución por categoria'!$B$11:$B$18</c:f>
              <c:strCache>
                <c:ptCount val="7"/>
                <c:pt idx="0">
                  <c:v>Categoria profesional 1</c:v>
                </c:pt>
                <c:pt idx="1">
                  <c:v>Categoria profesional 2</c:v>
                </c:pt>
                <c:pt idx="2">
                  <c:v>Categoria profesional 3</c:v>
                </c:pt>
                <c:pt idx="3">
                  <c:v>Categoria profesional 4</c:v>
                </c:pt>
                <c:pt idx="4">
                  <c:v>Categoria profesional 5</c:v>
                </c:pt>
                <c:pt idx="5">
                  <c:v>Categoria profesional 6</c:v>
                </c:pt>
                <c:pt idx="6">
                  <c:v>Categoria profesional 7</c:v>
                </c:pt>
              </c:strCache>
            </c:strRef>
          </c:cat>
          <c:val>
            <c:numRef>
              <c:f>'1.1. Retribución por categoria'!$C$11:$C$18</c:f>
              <c:numCache>
                <c:formatCode>_("€"* #,##0.00_);_("€"* \(#,##0.00\);_("€"* "-"??_);_(@_)</c:formatCode>
                <c:ptCount val="7"/>
                <c:pt idx="0">
                  <c:v>28833.333333333332</c:v>
                </c:pt>
                <c:pt idx="1">
                  <c:v>30550</c:v>
                </c:pt>
                <c:pt idx="2">
                  <c:v>21800</c:v>
                </c:pt>
                <c:pt idx="3">
                  <c:v>19350</c:v>
                </c:pt>
                <c:pt idx="4">
                  <c:v>16600</c:v>
                </c:pt>
                <c:pt idx="5">
                  <c:v>14550</c:v>
                </c:pt>
                <c:pt idx="6">
                  <c:v>12650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8-4247-8160-76D3895CE8FF}"/>
            </c:ext>
          </c:extLst>
        </c:ser>
        <c:ser>
          <c:idx val="1"/>
          <c:order val="1"/>
          <c:tx>
            <c:strRef>
              <c:f>'1.1. Retribución por categoria'!$D$9:$D$10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'1.1. Retribución por categoria'!$B$11:$B$18</c:f>
              <c:strCache>
                <c:ptCount val="7"/>
                <c:pt idx="0">
                  <c:v>Categoria profesional 1</c:v>
                </c:pt>
                <c:pt idx="1">
                  <c:v>Categoria profesional 2</c:v>
                </c:pt>
                <c:pt idx="2">
                  <c:v>Categoria profesional 3</c:v>
                </c:pt>
                <c:pt idx="3">
                  <c:v>Categoria profesional 4</c:v>
                </c:pt>
                <c:pt idx="4">
                  <c:v>Categoria profesional 5</c:v>
                </c:pt>
                <c:pt idx="5">
                  <c:v>Categoria profesional 6</c:v>
                </c:pt>
                <c:pt idx="6">
                  <c:v>Categoria profesional 7</c:v>
                </c:pt>
              </c:strCache>
            </c:strRef>
          </c:cat>
          <c:val>
            <c:numRef>
              <c:f>'1.1. Retribución por categoria'!$D$11:$D$18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18559</c:v>
                </c:pt>
                <c:pt idx="2">
                  <c:v>20984</c:v>
                </c:pt>
                <c:pt idx="3">
                  <c:v>18850</c:v>
                </c:pt>
                <c:pt idx="4">
                  <c:v>13766.666666666666</c:v>
                </c:pt>
                <c:pt idx="5">
                  <c:v>13302.895</c:v>
                </c:pt>
                <c:pt idx="6">
                  <c:v>8808.5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88-4247-8160-76D3895CE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9091200"/>
        <c:axId val="119092736"/>
      </c:barChart>
      <c:catAx>
        <c:axId val="1190912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9092736"/>
        <c:crosses val="autoZero"/>
        <c:auto val="1"/>
        <c:lblAlgn val="ctr"/>
        <c:lblOffset val="100"/>
        <c:tickLblSkip val="1"/>
        <c:noMultiLvlLbl val="0"/>
      </c:catAx>
      <c:valAx>
        <c:axId val="11909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9091200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[Registro-salarial.xlsx]5.2. Horas extras por grup pro.!Tabla dinámica181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5.2. Media de retribución anual por horas extraordinarias, segregada por sexo y grupo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'5.2. Horas extras por grup pro.'!$C$9:$C$10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'5.2. Horas extras por grup pro.'!$B$11:$B$18</c:f>
              <c:strCache>
                <c:ptCount val="7"/>
                <c:pt idx="0">
                  <c:v>Grupo profesional 1</c:v>
                </c:pt>
                <c:pt idx="1">
                  <c:v>Grupo profesional 2</c:v>
                </c:pt>
                <c:pt idx="2">
                  <c:v>Grupo profesional 3</c:v>
                </c:pt>
                <c:pt idx="3">
                  <c:v>Grupo profesional 4</c:v>
                </c:pt>
                <c:pt idx="4">
                  <c:v>Grupo profesional 5</c:v>
                </c:pt>
                <c:pt idx="5">
                  <c:v>Grupo profesional 6</c:v>
                </c:pt>
                <c:pt idx="6">
                  <c:v>Grupo profesional 7</c:v>
                </c:pt>
              </c:strCache>
            </c:strRef>
          </c:cat>
          <c:val>
            <c:numRef>
              <c:f>'5.2. Horas extras por grup pro.'!$C$11:$C$18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450</c:v>
                </c:pt>
                <c:pt idx="4">
                  <c:v>400</c:v>
                </c:pt>
                <c:pt idx="5">
                  <c:v>250</c:v>
                </c:pt>
                <c:pt idx="6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CF-4917-BE9B-F879CE3AB8A9}"/>
            </c:ext>
          </c:extLst>
        </c:ser>
        <c:ser>
          <c:idx val="1"/>
          <c:order val="1"/>
          <c:tx>
            <c:strRef>
              <c:f>'5.2. Horas extras por grup pro.'!$D$9:$D$10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'5.2. Horas extras por grup pro.'!$B$11:$B$18</c:f>
              <c:strCache>
                <c:ptCount val="7"/>
                <c:pt idx="0">
                  <c:v>Grupo profesional 1</c:v>
                </c:pt>
                <c:pt idx="1">
                  <c:v>Grupo profesional 2</c:v>
                </c:pt>
                <c:pt idx="2">
                  <c:v>Grupo profesional 3</c:v>
                </c:pt>
                <c:pt idx="3">
                  <c:v>Grupo profesional 4</c:v>
                </c:pt>
                <c:pt idx="4">
                  <c:v>Grupo profesional 5</c:v>
                </c:pt>
                <c:pt idx="5">
                  <c:v>Grupo profesional 6</c:v>
                </c:pt>
                <c:pt idx="6">
                  <c:v>Grupo profesional 7</c:v>
                </c:pt>
              </c:strCache>
            </c:strRef>
          </c:cat>
          <c:val>
            <c:numRef>
              <c:f>'5.2. Horas extras por grup pro.'!$D$11:$D$18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CF-4917-BE9B-F879CE3AB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4621568"/>
        <c:axId val="124623104"/>
      </c:barChart>
      <c:catAx>
        <c:axId val="1246215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623104"/>
        <c:crosses val="autoZero"/>
        <c:auto val="1"/>
        <c:lblAlgn val="ctr"/>
        <c:lblOffset val="100"/>
        <c:tickLblSkip val="1"/>
        <c:noMultiLvlLbl val="0"/>
      </c:catAx>
      <c:valAx>
        <c:axId val="124623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621568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[Registro-salarial.xlsx]5.3. Horas extres por lugar !Tabla dinámica183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5.3. Media de retribución anual por horas extraordinarias, segregada por sexo y puesto de trabajo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'5.3. Horas extres por lugar 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'5.3. Horas extres por lugar '!$B$11:$B$18</c:f>
              <c:strCache>
                <c:ptCount val="7"/>
                <c:pt idx="0">
                  <c:v>Puesto de trabajo 1</c:v>
                </c:pt>
                <c:pt idx="1">
                  <c:v>Puesto de trabajo 2</c:v>
                </c:pt>
                <c:pt idx="2">
                  <c:v>Puesto de trabajo 3</c:v>
                </c:pt>
                <c:pt idx="3">
                  <c:v>Puesto de trabajo 4</c:v>
                </c:pt>
                <c:pt idx="4">
                  <c:v>Puesto de trabajo 5</c:v>
                </c:pt>
                <c:pt idx="5">
                  <c:v>Puesto de trabajo 6</c:v>
                </c:pt>
                <c:pt idx="6">
                  <c:v>Puesto de trabajo 7</c:v>
                </c:pt>
              </c:strCache>
            </c:strRef>
          </c:cat>
          <c:val>
            <c:numRef>
              <c:f>'5.3. Horas extres por lugar '!$C$11:$C$18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450</c:v>
                </c:pt>
                <c:pt idx="4">
                  <c:v>200</c:v>
                </c:pt>
                <c:pt idx="5">
                  <c:v>250</c:v>
                </c:pt>
                <c:pt idx="6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C-4654-A698-03E366C2EBCC}"/>
            </c:ext>
          </c:extLst>
        </c:ser>
        <c:ser>
          <c:idx val="1"/>
          <c:order val="1"/>
          <c:tx>
            <c:strRef>
              <c:f>'5.3. Horas extres por lugar 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'5.3. Horas extres por lugar '!$B$11:$B$18</c:f>
              <c:strCache>
                <c:ptCount val="7"/>
                <c:pt idx="0">
                  <c:v>Puesto de trabajo 1</c:v>
                </c:pt>
                <c:pt idx="1">
                  <c:v>Puesto de trabajo 2</c:v>
                </c:pt>
                <c:pt idx="2">
                  <c:v>Puesto de trabajo 3</c:v>
                </c:pt>
                <c:pt idx="3">
                  <c:v>Puesto de trabajo 4</c:v>
                </c:pt>
                <c:pt idx="4">
                  <c:v>Puesto de trabajo 5</c:v>
                </c:pt>
                <c:pt idx="5">
                  <c:v>Puesto de trabajo 6</c:v>
                </c:pt>
                <c:pt idx="6">
                  <c:v>Puesto de trabajo 7</c:v>
                </c:pt>
              </c:strCache>
            </c:strRef>
          </c:cat>
          <c:val>
            <c:numRef>
              <c:f>'5.3. Horas extres por lugar 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2C-4654-A698-03E366C2E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4840192"/>
        <c:axId val="124841984"/>
      </c:barChart>
      <c:catAx>
        <c:axId val="124840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841984"/>
        <c:crosses val="autoZero"/>
        <c:auto val="1"/>
        <c:lblAlgn val="ctr"/>
        <c:lblOffset val="100"/>
        <c:tickLblSkip val="1"/>
        <c:noMultiLvlLbl val="0"/>
      </c:catAx>
      <c:valAx>
        <c:axId val="124841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840192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26.1a. Mitjana del variable segregat per sexe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0603392"/>
        <c:axId val="120604928"/>
      </c:barChart>
      <c:catAx>
        <c:axId val="1206033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low"/>
        <c:crossAx val="120604928"/>
        <c:crosses val="autoZero"/>
        <c:auto val="1"/>
        <c:lblAlgn val="ctr"/>
        <c:lblOffset val="100"/>
        <c:tickLblSkip val="1"/>
        <c:noMultiLvlLbl val="0"/>
      </c:catAx>
      <c:valAx>
        <c:axId val="12060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60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[Registro-salarial.xlsx]5. Horas extraordinarias!Tabla dinámica177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6. Media de retribución anual por complementarias segregada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'5. Horas extraordinarias'!$C$9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'5. Horas extraordinarias'!$B$10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'5. Horas extraordinarias'!$C$10</c:f>
              <c:numCache>
                <c:formatCode>_("€"* #,##0.00_);_("€"* \(#,##0.00\);_("€"* "-"??_);_(@_)</c:formatCode>
                <c:ptCount val="1"/>
                <c:pt idx="0">
                  <c:v>111.53846153846153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5-4BB9-8D6F-F6F55D2AD56E}"/>
            </c:ext>
          </c:extLst>
        </c:ser>
        <c:ser>
          <c:idx val="1"/>
          <c:order val="1"/>
          <c:tx>
            <c:strRef>
              <c:f>'5. Horas extraordinarias'!$D$9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'5. Horas extraordinarias'!$B$10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'5. Horas extraordinarias'!$D$10</c:f>
              <c:numCache>
                <c:formatCode>_("€"* #,##0.00_);_("€"* \(#,##0.00\);_("€"* "-"??_);_(@_)</c:formatCode>
                <c:ptCount val="1"/>
                <c:pt idx="0">
                  <c:v>17.857142857142858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55-4BB9-8D6F-F6F55D2AD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0646656"/>
        <c:axId val="125707008"/>
      </c:barChart>
      <c:catAx>
        <c:axId val="1206466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low"/>
        <c:crossAx val="125707008"/>
        <c:crosses val="autoZero"/>
        <c:auto val="1"/>
        <c:lblAlgn val="ctr"/>
        <c:lblOffset val="100"/>
        <c:tickLblSkip val="1"/>
        <c:noMultiLvlLbl val="0"/>
      </c:catAx>
      <c:valAx>
        <c:axId val="1257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646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[Registro-salarial.xlsx]6.1.H.Compl. por categoria prof!Tabla dinámica163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6.1. Media de retribución anual por complementarias, segregada por sexo y categoría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'6.1.H.Compl. por categoria prof'!$C$9:$C$10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'6.1.H.Compl. por categoria prof'!$B$11:$B$18</c:f>
              <c:strCache>
                <c:ptCount val="7"/>
                <c:pt idx="0">
                  <c:v>Categoria profesional 1</c:v>
                </c:pt>
                <c:pt idx="1">
                  <c:v>Categoria profesional 2</c:v>
                </c:pt>
                <c:pt idx="2">
                  <c:v>Categoria profesional 3</c:v>
                </c:pt>
                <c:pt idx="3">
                  <c:v>Categoria profesional 4</c:v>
                </c:pt>
                <c:pt idx="4">
                  <c:v>Categoria profesional 5</c:v>
                </c:pt>
                <c:pt idx="5">
                  <c:v>Categoria profesional 6</c:v>
                </c:pt>
                <c:pt idx="6">
                  <c:v>Categoria profesional 7</c:v>
                </c:pt>
              </c:strCache>
            </c:strRef>
          </c:cat>
          <c:val>
            <c:numRef>
              <c:f>'6.1.H.Compl. por categoria prof'!$C$11:$C$18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B-4838-A6B5-64CB70E6A29D}"/>
            </c:ext>
          </c:extLst>
        </c:ser>
        <c:ser>
          <c:idx val="1"/>
          <c:order val="1"/>
          <c:tx>
            <c:strRef>
              <c:f>'6.1.H.Compl. por categoria prof'!$D$9:$D$10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'6.1.H.Compl. por categoria prof'!$B$11:$B$18</c:f>
              <c:strCache>
                <c:ptCount val="7"/>
                <c:pt idx="0">
                  <c:v>Categoria profesional 1</c:v>
                </c:pt>
                <c:pt idx="1">
                  <c:v>Categoria profesional 2</c:v>
                </c:pt>
                <c:pt idx="2">
                  <c:v>Categoria profesional 3</c:v>
                </c:pt>
                <c:pt idx="3">
                  <c:v>Categoria profesional 4</c:v>
                </c:pt>
                <c:pt idx="4">
                  <c:v>Categoria profesional 5</c:v>
                </c:pt>
                <c:pt idx="5">
                  <c:v>Categoria profesional 6</c:v>
                </c:pt>
                <c:pt idx="6">
                  <c:v>Categoria profesional 7</c:v>
                </c:pt>
              </c:strCache>
            </c:strRef>
          </c:cat>
          <c:val>
            <c:numRef>
              <c:f>'6.1.H.Compl. por categoria prof'!$D$11:$D$18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87.5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B-4838-A6B5-64CB70E6A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5532416"/>
        <c:axId val="125546496"/>
      </c:barChart>
      <c:catAx>
        <c:axId val="125532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546496"/>
        <c:crosses val="autoZero"/>
        <c:auto val="1"/>
        <c:lblAlgn val="ctr"/>
        <c:lblOffset val="100"/>
        <c:tickLblSkip val="1"/>
        <c:noMultiLvlLbl val="0"/>
      </c:catAx>
      <c:valAx>
        <c:axId val="125546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532416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[Registro-salarial.xlsx]6.2. H.Compl. por grup profesio!Tabla dinámica165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6.2. Media de retribución anual por horas complementarias, segregada por sexo y grupo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'6.2. H.Compl. por grup profesio'!$C$9:$C$10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'6.2. H.Compl. por grup profesio'!$B$11:$B$18</c:f>
              <c:strCache>
                <c:ptCount val="7"/>
                <c:pt idx="0">
                  <c:v>Grupo profesional 1</c:v>
                </c:pt>
                <c:pt idx="1">
                  <c:v>Grupo profesional 2</c:v>
                </c:pt>
                <c:pt idx="2">
                  <c:v>Grupo profesional 3</c:v>
                </c:pt>
                <c:pt idx="3">
                  <c:v>Grupo profesional 4</c:v>
                </c:pt>
                <c:pt idx="4">
                  <c:v>Grupo profesional 5</c:v>
                </c:pt>
                <c:pt idx="5">
                  <c:v>Grupo profesional 6</c:v>
                </c:pt>
                <c:pt idx="6">
                  <c:v>Grupo profesional 7</c:v>
                </c:pt>
              </c:strCache>
            </c:strRef>
          </c:cat>
          <c:val>
            <c:numRef>
              <c:f>'6.2. H.Compl. por grup profesio'!$C$11:$C$18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F1-468A-A26C-26A7F40EEC1E}"/>
            </c:ext>
          </c:extLst>
        </c:ser>
        <c:ser>
          <c:idx val="1"/>
          <c:order val="1"/>
          <c:tx>
            <c:strRef>
              <c:f>'6.2. H.Compl. por grup profesio'!$D$9:$D$10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'6.2. H.Compl. por grup profesio'!$B$11:$B$18</c:f>
              <c:strCache>
                <c:ptCount val="7"/>
                <c:pt idx="0">
                  <c:v>Grupo profesional 1</c:v>
                </c:pt>
                <c:pt idx="1">
                  <c:v>Grupo profesional 2</c:v>
                </c:pt>
                <c:pt idx="2">
                  <c:v>Grupo profesional 3</c:v>
                </c:pt>
                <c:pt idx="3">
                  <c:v>Grupo profesional 4</c:v>
                </c:pt>
                <c:pt idx="4">
                  <c:v>Grupo profesional 5</c:v>
                </c:pt>
                <c:pt idx="5">
                  <c:v>Grupo profesional 6</c:v>
                </c:pt>
                <c:pt idx="6">
                  <c:v>Grupo profesional 7</c:v>
                </c:pt>
              </c:strCache>
            </c:strRef>
          </c:cat>
          <c:val>
            <c:numRef>
              <c:f>'6.2. H.Compl. por grup profesio'!$D$11:$D$18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87.5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F1-468A-A26C-26A7F40EE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5318656"/>
        <c:axId val="125320192"/>
      </c:barChart>
      <c:catAx>
        <c:axId val="125318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320192"/>
        <c:crosses val="autoZero"/>
        <c:auto val="1"/>
        <c:lblAlgn val="ctr"/>
        <c:lblOffset val="100"/>
        <c:tickLblSkip val="1"/>
        <c:noMultiLvlLbl val="0"/>
      </c:catAx>
      <c:valAx>
        <c:axId val="125320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318656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[Registro-salarial.xlsx]6.3. H.Compl. por lugar trabajo!Tabla dinámica167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6.3. Media de retribución anual por horas complementarias, segregada por sexo y puesto de trabajo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'6.3. H.Compl. por lugar trabajo'!$C$9:$C$10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'6.3. H.Compl. por lugar trabajo'!$B$11:$B$18</c:f>
              <c:strCache>
                <c:ptCount val="7"/>
                <c:pt idx="0">
                  <c:v>Puesto de trabajo 1</c:v>
                </c:pt>
                <c:pt idx="1">
                  <c:v>Puesto de trabajo 2</c:v>
                </c:pt>
                <c:pt idx="2">
                  <c:v>Puesto de trabajo 3</c:v>
                </c:pt>
                <c:pt idx="3">
                  <c:v>Puesto de trabajo 4</c:v>
                </c:pt>
                <c:pt idx="4">
                  <c:v>Puesto de trabajo 5</c:v>
                </c:pt>
                <c:pt idx="5">
                  <c:v>Puesto de trabajo 6</c:v>
                </c:pt>
                <c:pt idx="6">
                  <c:v>Puesto de trabajo 7</c:v>
                </c:pt>
              </c:strCache>
            </c:strRef>
          </c:cat>
          <c:val>
            <c:numRef>
              <c:f>'6.3. H.Compl. por lugar trabajo'!$C$11:$C$18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E-42FC-8158-08E4988BA95F}"/>
            </c:ext>
          </c:extLst>
        </c:ser>
        <c:ser>
          <c:idx val="1"/>
          <c:order val="1"/>
          <c:tx>
            <c:strRef>
              <c:f>'6.3. H.Compl. por lugar trabajo'!$D$9:$D$10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'6.3. H.Compl. por lugar trabajo'!$B$11:$B$18</c:f>
              <c:strCache>
                <c:ptCount val="7"/>
                <c:pt idx="0">
                  <c:v>Puesto de trabajo 1</c:v>
                </c:pt>
                <c:pt idx="1">
                  <c:v>Puesto de trabajo 2</c:v>
                </c:pt>
                <c:pt idx="2">
                  <c:v>Puesto de trabajo 3</c:v>
                </c:pt>
                <c:pt idx="3">
                  <c:v>Puesto de trabajo 4</c:v>
                </c:pt>
                <c:pt idx="4">
                  <c:v>Puesto de trabajo 5</c:v>
                </c:pt>
                <c:pt idx="5">
                  <c:v>Puesto de trabajo 6</c:v>
                </c:pt>
                <c:pt idx="6">
                  <c:v>Puesto de trabajo 7</c:v>
                </c:pt>
              </c:strCache>
            </c:strRef>
          </c:cat>
          <c:val>
            <c:numRef>
              <c:f>'6.3. H.Compl. por lugar trabajo'!$D$11:$D$18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87.5</c:v>
                </c:pt>
                <c:pt idx="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1E-42FC-8158-08E4988BA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5596416"/>
        <c:axId val="125597952"/>
      </c:barChart>
      <c:catAx>
        <c:axId val="1255964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597952"/>
        <c:crosses val="autoZero"/>
        <c:auto val="1"/>
        <c:lblAlgn val="ctr"/>
        <c:lblOffset val="100"/>
        <c:tickLblSkip val="1"/>
        <c:noMultiLvlLbl val="0"/>
      </c:catAx>
      <c:valAx>
        <c:axId val="125597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5596416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[Registro-salarial.xlsx]1.2. Retribución por grup prof.!Tabla dinámica133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1.2. Media de la retribución total anual, segregada por sexo y grupo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'1.2. Retribución por grup prof.'!$C$9:$C$10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'1.2. Retribución por grup prof.'!$B$11:$B$18</c:f>
              <c:strCache>
                <c:ptCount val="7"/>
                <c:pt idx="0">
                  <c:v>Grupo profesional 1</c:v>
                </c:pt>
                <c:pt idx="1">
                  <c:v>Grupo profesional 2</c:v>
                </c:pt>
                <c:pt idx="2">
                  <c:v>Grupo profesional 3</c:v>
                </c:pt>
                <c:pt idx="3">
                  <c:v>Grupo profesional 4</c:v>
                </c:pt>
                <c:pt idx="4">
                  <c:v>Grupo profesional 5</c:v>
                </c:pt>
                <c:pt idx="5">
                  <c:v>Grupo profesional 6</c:v>
                </c:pt>
                <c:pt idx="6">
                  <c:v>Grupo profesional 7</c:v>
                </c:pt>
              </c:strCache>
            </c:strRef>
          </c:cat>
          <c:val>
            <c:numRef>
              <c:f>'1.2. Retribución por grup prof.'!$C$11:$C$18</c:f>
              <c:numCache>
                <c:formatCode>_("€"* #,##0.00_);_("€"* \(#,##0.00\);_("€"* "-"??_);_(@_)</c:formatCode>
                <c:ptCount val="7"/>
                <c:pt idx="0">
                  <c:v>28833.333333333332</c:v>
                </c:pt>
                <c:pt idx="1">
                  <c:v>30550</c:v>
                </c:pt>
                <c:pt idx="2">
                  <c:v>21800</c:v>
                </c:pt>
                <c:pt idx="3">
                  <c:v>19350</c:v>
                </c:pt>
                <c:pt idx="4">
                  <c:v>16600</c:v>
                </c:pt>
                <c:pt idx="5">
                  <c:v>14550</c:v>
                </c:pt>
                <c:pt idx="6">
                  <c:v>12650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F2-4DE5-83EA-6905D96A9D06}"/>
            </c:ext>
          </c:extLst>
        </c:ser>
        <c:ser>
          <c:idx val="1"/>
          <c:order val="1"/>
          <c:tx>
            <c:strRef>
              <c:f>'1.2. Retribución por grup prof.'!$D$9:$D$10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'1.2. Retribución por grup prof.'!$B$11:$B$18</c:f>
              <c:strCache>
                <c:ptCount val="7"/>
                <c:pt idx="0">
                  <c:v>Grupo profesional 1</c:v>
                </c:pt>
                <c:pt idx="1">
                  <c:v>Grupo profesional 2</c:v>
                </c:pt>
                <c:pt idx="2">
                  <c:v>Grupo profesional 3</c:v>
                </c:pt>
                <c:pt idx="3">
                  <c:v>Grupo profesional 4</c:v>
                </c:pt>
                <c:pt idx="4">
                  <c:v>Grupo profesional 5</c:v>
                </c:pt>
                <c:pt idx="5">
                  <c:v>Grupo profesional 6</c:v>
                </c:pt>
                <c:pt idx="6">
                  <c:v>Grupo profesional 7</c:v>
                </c:pt>
              </c:strCache>
            </c:strRef>
          </c:cat>
          <c:val>
            <c:numRef>
              <c:f>'1.2. Retribución por grup prof.'!$D$11:$D$18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18559</c:v>
                </c:pt>
                <c:pt idx="2">
                  <c:v>20984</c:v>
                </c:pt>
                <c:pt idx="3">
                  <c:v>18850</c:v>
                </c:pt>
                <c:pt idx="4">
                  <c:v>13766.666666666666</c:v>
                </c:pt>
                <c:pt idx="5">
                  <c:v>13302.895</c:v>
                </c:pt>
                <c:pt idx="6">
                  <c:v>8808.5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F2-4DE5-83EA-6905D96A9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8859264"/>
        <c:axId val="118860800"/>
      </c:barChart>
      <c:catAx>
        <c:axId val="1188592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8860800"/>
        <c:crosses val="autoZero"/>
        <c:auto val="1"/>
        <c:lblAlgn val="ctr"/>
        <c:lblOffset val="100"/>
        <c:tickLblSkip val="1"/>
        <c:noMultiLvlLbl val="0"/>
      </c:catAx>
      <c:valAx>
        <c:axId val="1188608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8859264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[Registro-salarial.xlsx]1.3. Retribución por lugar trab!Tabla dinámica135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1.3. Media de la retribución total anual, segregada por sexo y puesto de trabajo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'1.3. Retribución por lugar trab'!$C$9:$C$10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'1.3. Retribución por lugar trab'!$B$11:$B$18</c:f>
              <c:strCache>
                <c:ptCount val="7"/>
                <c:pt idx="0">
                  <c:v>Puesto de trabajo 1</c:v>
                </c:pt>
                <c:pt idx="1">
                  <c:v>Puesto de trabajo 2</c:v>
                </c:pt>
                <c:pt idx="2">
                  <c:v>Puesto de trabajo 3</c:v>
                </c:pt>
                <c:pt idx="3">
                  <c:v>Puesto de trabajo 4</c:v>
                </c:pt>
                <c:pt idx="4">
                  <c:v>Puesto de trabajo 5</c:v>
                </c:pt>
                <c:pt idx="5">
                  <c:v>Puesto de trabajo 6</c:v>
                </c:pt>
                <c:pt idx="6">
                  <c:v>Puesto de trabajo 7</c:v>
                </c:pt>
              </c:strCache>
            </c:strRef>
          </c:cat>
          <c:val>
            <c:numRef>
              <c:f>'1.3. Retribución por lugar trab'!$C$11:$C$18</c:f>
              <c:numCache>
                <c:formatCode>_("€"* #,##0.00_);_("€"* \(#,##0.00\);_("€"* "-"??_);_(@_)</c:formatCode>
                <c:ptCount val="7"/>
                <c:pt idx="0">
                  <c:v>28833.333333333332</c:v>
                </c:pt>
                <c:pt idx="1">
                  <c:v>30550</c:v>
                </c:pt>
                <c:pt idx="2">
                  <c:v>21800</c:v>
                </c:pt>
                <c:pt idx="3">
                  <c:v>19350</c:v>
                </c:pt>
                <c:pt idx="4">
                  <c:v>16600</c:v>
                </c:pt>
                <c:pt idx="5">
                  <c:v>14550</c:v>
                </c:pt>
                <c:pt idx="6">
                  <c:v>12650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1E-42A3-857B-66C8908A023F}"/>
            </c:ext>
          </c:extLst>
        </c:ser>
        <c:ser>
          <c:idx val="1"/>
          <c:order val="1"/>
          <c:tx>
            <c:strRef>
              <c:f>'1.3. Retribución por lugar trab'!$D$9:$D$10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'1.3. Retribución por lugar trab'!$B$11:$B$18</c:f>
              <c:strCache>
                <c:ptCount val="7"/>
                <c:pt idx="0">
                  <c:v>Puesto de trabajo 1</c:v>
                </c:pt>
                <c:pt idx="1">
                  <c:v>Puesto de trabajo 2</c:v>
                </c:pt>
                <c:pt idx="2">
                  <c:v>Puesto de trabajo 3</c:v>
                </c:pt>
                <c:pt idx="3">
                  <c:v>Puesto de trabajo 4</c:v>
                </c:pt>
                <c:pt idx="4">
                  <c:v>Puesto de trabajo 5</c:v>
                </c:pt>
                <c:pt idx="5">
                  <c:v>Puesto de trabajo 6</c:v>
                </c:pt>
                <c:pt idx="6">
                  <c:v>Puesto de trabajo 7</c:v>
                </c:pt>
              </c:strCache>
            </c:strRef>
          </c:cat>
          <c:val>
            <c:numRef>
              <c:f>'1.3. Retribución por lugar trab'!$D$11:$D$18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18559</c:v>
                </c:pt>
                <c:pt idx="2">
                  <c:v>20984</c:v>
                </c:pt>
                <c:pt idx="3">
                  <c:v>18850</c:v>
                </c:pt>
                <c:pt idx="4">
                  <c:v>13766.666666666666</c:v>
                </c:pt>
                <c:pt idx="5">
                  <c:v>13302.895</c:v>
                </c:pt>
                <c:pt idx="6">
                  <c:v>8808.5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1E-42A3-857B-66C8908A0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9001856"/>
        <c:axId val="119003392"/>
      </c:barChart>
      <c:catAx>
        <c:axId val="119001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9003392"/>
        <c:crosses val="autoZero"/>
        <c:auto val="1"/>
        <c:lblAlgn val="ctr"/>
        <c:lblOffset val="100"/>
        <c:tickLblSkip val="1"/>
        <c:noMultiLvlLbl val="0"/>
      </c:catAx>
      <c:valAx>
        <c:axId val="11900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9001856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[Registro-salarial.xlsx]2. Salario base!Tabla dinámica137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2. Media del salario anual segregada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 Salario base'!$C$9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 Salario base'!$B$10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'2. Salario base'!$C$10</c:f>
              <c:numCache>
                <c:formatCode>0.00</c:formatCode>
                <c:ptCount val="1"/>
                <c:pt idx="0">
                  <c:v>19307.692307692309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92-4DEB-8140-8D57984948A9}"/>
            </c:ext>
          </c:extLst>
        </c:ser>
        <c:ser>
          <c:idx val="1"/>
          <c:order val="1"/>
          <c:tx>
            <c:strRef>
              <c:f>'2. Salario base'!$D$9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 Salario base'!$B$10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'2. Salario base'!$D$10</c:f>
              <c:numCache>
                <c:formatCode>0.00</c:formatCode>
                <c:ptCount val="1"/>
                <c:pt idx="0">
                  <c:v>14259.97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92-4DEB-8140-8D5798494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9083264"/>
        <c:axId val="109093248"/>
      </c:barChart>
      <c:catAx>
        <c:axId val="109083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low"/>
        <c:crossAx val="109093248"/>
        <c:crosses val="autoZero"/>
        <c:auto val="1"/>
        <c:lblAlgn val="ctr"/>
        <c:lblOffset val="100"/>
        <c:tickLblSkip val="1"/>
        <c:noMultiLvlLbl val="0"/>
      </c:catAx>
      <c:valAx>
        <c:axId val="10909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908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[Registro-salarial.xlsx]2.1. Salario base por categoria!Tabla dinámica139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2.1. Media del salario base anual, segregada por sexo y categoría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'2.1. Salario base por categoria'!$C$9:$C$10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'2.1. Salario base por categoria'!$B$11:$B$18</c:f>
              <c:strCache>
                <c:ptCount val="7"/>
                <c:pt idx="0">
                  <c:v>Categoria profesional 1</c:v>
                </c:pt>
                <c:pt idx="1">
                  <c:v>Categoria profesional 2</c:v>
                </c:pt>
                <c:pt idx="2">
                  <c:v>Categoria profesional 3</c:v>
                </c:pt>
                <c:pt idx="3">
                  <c:v>Categoria profesional 4</c:v>
                </c:pt>
                <c:pt idx="4">
                  <c:v>Categoria profesional 5</c:v>
                </c:pt>
                <c:pt idx="5">
                  <c:v>Categoria profesional 6</c:v>
                </c:pt>
                <c:pt idx="6">
                  <c:v>Categoria profesional 7</c:v>
                </c:pt>
              </c:strCache>
            </c:strRef>
          </c:cat>
          <c:val>
            <c:numRef>
              <c:f>'2.1. Salario base por categoria'!$C$11:$C$18</c:f>
              <c:numCache>
                <c:formatCode>_("€"* #,##0.00_);_("€"* \(#,##0.00\);_("€"* "-"??_);_(@_)</c:formatCode>
                <c:ptCount val="7"/>
                <c:pt idx="0">
                  <c:v>24000</c:v>
                </c:pt>
                <c:pt idx="1">
                  <c:v>21500</c:v>
                </c:pt>
                <c:pt idx="2">
                  <c:v>20000</c:v>
                </c:pt>
                <c:pt idx="3">
                  <c:v>18000</c:v>
                </c:pt>
                <c:pt idx="4">
                  <c:v>16000</c:v>
                </c:pt>
                <c:pt idx="5">
                  <c:v>14000</c:v>
                </c:pt>
                <c:pt idx="6">
                  <c:v>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09-4189-9D4F-7DDD89136DD9}"/>
            </c:ext>
          </c:extLst>
        </c:ser>
        <c:ser>
          <c:idx val="1"/>
          <c:order val="1"/>
          <c:tx>
            <c:strRef>
              <c:f>'2.1. Salario base por categoria'!$D$9:$D$10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'2.1. Salario base por categoria'!$B$11:$B$18</c:f>
              <c:strCache>
                <c:ptCount val="7"/>
                <c:pt idx="0">
                  <c:v>Categoria profesional 1</c:v>
                </c:pt>
                <c:pt idx="1">
                  <c:v>Categoria profesional 2</c:v>
                </c:pt>
                <c:pt idx="2">
                  <c:v>Categoria profesional 3</c:v>
                </c:pt>
                <c:pt idx="3">
                  <c:v>Categoria profesional 4</c:v>
                </c:pt>
                <c:pt idx="4">
                  <c:v>Categoria profesional 5</c:v>
                </c:pt>
                <c:pt idx="5">
                  <c:v>Categoria profesional 6</c:v>
                </c:pt>
                <c:pt idx="6">
                  <c:v>Categoria profesional 7</c:v>
                </c:pt>
              </c:strCache>
            </c:strRef>
          </c:cat>
          <c:val>
            <c:numRef>
              <c:f>'2.1. Salario base por categoria'!$D$11:$D$18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14559</c:v>
                </c:pt>
                <c:pt idx="2">
                  <c:v>19334</c:v>
                </c:pt>
                <c:pt idx="3">
                  <c:v>18000</c:v>
                </c:pt>
                <c:pt idx="4">
                  <c:v>13333.333333333334</c:v>
                </c:pt>
                <c:pt idx="5">
                  <c:v>12915.395</c:v>
                </c:pt>
                <c:pt idx="6">
                  <c:v>8708.5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09-4189-9D4F-7DDD89136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9329152"/>
        <c:axId val="119330688"/>
      </c:barChart>
      <c:catAx>
        <c:axId val="119329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9330688"/>
        <c:crosses val="autoZero"/>
        <c:auto val="1"/>
        <c:lblAlgn val="ctr"/>
        <c:lblOffset val="100"/>
        <c:tickLblSkip val="1"/>
        <c:noMultiLvlLbl val="0"/>
      </c:catAx>
      <c:valAx>
        <c:axId val="11933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9329152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[Registro-salarial.xlsx]2.2. Salario base por grup pro.!Tabla dinámica141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2.2. Media del salario base anual, segregada por sexo y grupo profesional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'2.2. Salario base por grup pro.'!$C$9:$C$10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'2.2. Salario base por grup pro.'!$B$11:$B$18</c:f>
              <c:strCache>
                <c:ptCount val="7"/>
                <c:pt idx="0">
                  <c:v>Grupo profesional 1</c:v>
                </c:pt>
                <c:pt idx="1">
                  <c:v>Grupo profesional 2</c:v>
                </c:pt>
                <c:pt idx="2">
                  <c:v>Grupo profesional 3</c:v>
                </c:pt>
                <c:pt idx="3">
                  <c:v>Grupo profesional 4</c:v>
                </c:pt>
                <c:pt idx="4">
                  <c:v>Grupo profesional 5</c:v>
                </c:pt>
                <c:pt idx="5">
                  <c:v>Grupo profesional 6</c:v>
                </c:pt>
                <c:pt idx="6">
                  <c:v>Grupo profesional 7</c:v>
                </c:pt>
              </c:strCache>
            </c:strRef>
          </c:cat>
          <c:val>
            <c:numRef>
              <c:f>'2.2. Salario base por grup pro.'!$C$11:$C$18</c:f>
              <c:numCache>
                <c:formatCode>_("€"* #,##0.00_);_("€"* \(#,##0.00\);_("€"* "-"??_);_(@_)</c:formatCode>
                <c:ptCount val="7"/>
                <c:pt idx="0">
                  <c:v>24000</c:v>
                </c:pt>
                <c:pt idx="1">
                  <c:v>21500</c:v>
                </c:pt>
                <c:pt idx="2">
                  <c:v>20000</c:v>
                </c:pt>
                <c:pt idx="3">
                  <c:v>18000</c:v>
                </c:pt>
                <c:pt idx="4">
                  <c:v>16000</c:v>
                </c:pt>
                <c:pt idx="5">
                  <c:v>14000</c:v>
                </c:pt>
                <c:pt idx="6">
                  <c:v>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4D-4601-9FDB-C53CF435F14B}"/>
            </c:ext>
          </c:extLst>
        </c:ser>
        <c:ser>
          <c:idx val="1"/>
          <c:order val="1"/>
          <c:tx>
            <c:strRef>
              <c:f>'2.2. Salario base por grup pro.'!$D$9:$D$10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'2.2. Salario base por grup pro.'!$B$11:$B$18</c:f>
              <c:strCache>
                <c:ptCount val="7"/>
                <c:pt idx="0">
                  <c:v>Grupo profesional 1</c:v>
                </c:pt>
                <c:pt idx="1">
                  <c:v>Grupo profesional 2</c:v>
                </c:pt>
                <c:pt idx="2">
                  <c:v>Grupo profesional 3</c:v>
                </c:pt>
                <c:pt idx="3">
                  <c:v>Grupo profesional 4</c:v>
                </c:pt>
                <c:pt idx="4">
                  <c:v>Grupo profesional 5</c:v>
                </c:pt>
                <c:pt idx="5">
                  <c:v>Grupo profesional 6</c:v>
                </c:pt>
                <c:pt idx="6">
                  <c:v>Grupo profesional 7</c:v>
                </c:pt>
              </c:strCache>
            </c:strRef>
          </c:cat>
          <c:val>
            <c:numRef>
              <c:f>'2.2. Salario base por grup pro.'!$D$11:$D$18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14559</c:v>
                </c:pt>
                <c:pt idx="2">
                  <c:v>19334</c:v>
                </c:pt>
                <c:pt idx="3">
                  <c:v>18000</c:v>
                </c:pt>
                <c:pt idx="4">
                  <c:v>13333.333333333334</c:v>
                </c:pt>
                <c:pt idx="5">
                  <c:v>12915.395</c:v>
                </c:pt>
                <c:pt idx="6">
                  <c:v>8708.5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4D-4601-9FDB-C53CF435F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9891840"/>
        <c:axId val="119893376"/>
      </c:barChart>
      <c:catAx>
        <c:axId val="1198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9893376"/>
        <c:crosses val="autoZero"/>
        <c:auto val="1"/>
        <c:lblAlgn val="ctr"/>
        <c:lblOffset val="100"/>
        <c:tickLblSkip val="1"/>
        <c:noMultiLvlLbl val="0"/>
      </c:catAx>
      <c:valAx>
        <c:axId val="11989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9891840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[Registro-salarial.xlsx]2.3. Salario base por lugar tra!Tabla dinámica143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2.3. Media del salario base anual, segregada por sexo y puesto de trabajo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'2.3. Salario base por lugar tra'!$C$9:$C$10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'2.3. Salario base por lugar tra'!$B$11:$B$18</c:f>
              <c:strCache>
                <c:ptCount val="7"/>
                <c:pt idx="0">
                  <c:v>Puesto de trabajo 1</c:v>
                </c:pt>
                <c:pt idx="1">
                  <c:v>Puesto de trabajo 2</c:v>
                </c:pt>
                <c:pt idx="2">
                  <c:v>Puesto de trabajo 3</c:v>
                </c:pt>
                <c:pt idx="3">
                  <c:v>Puesto de trabajo 4</c:v>
                </c:pt>
                <c:pt idx="4">
                  <c:v>Puesto de trabajo 5</c:v>
                </c:pt>
                <c:pt idx="5">
                  <c:v>Puesto de trabajo 6</c:v>
                </c:pt>
                <c:pt idx="6">
                  <c:v>Puesto de trabajo 7</c:v>
                </c:pt>
              </c:strCache>
            </c:strRef>
          </c:cat>
          <c:val>
            <c:numRef>
              <c:f>'2.3. Salario base por lugar tra'!$C$11:$C$18</c:f>
              <c:numCache>
                <c:formatCode>_("€"* #,##0.00_);_("€"* \(#,##0.00\);_("€"* "-"??_);_(@_)</c:formatCode>
                <c:ptCount val="7"/>
                <c:pt idx="0">
                  <c:v>24000</c:v>
                </c:pt>
                <c:pt idx="1">
                  <c:v>21500</c:v>
                </c:pt>
                <c:pt idx="2">
                  <c:v>20000</c:v>
                </c:pt>
                <c:pt idx="3">
                  <c:v>18000</c:v>
                </c:pt>
                <c:pt idx="4">
                  <c:v>16000</c:v>
                </c:pt>
                <c:pt idx="5">
                  <c:v>14000</c:v>
                </c:pt>
                <c:pt idx="6">
                  <c:v>12000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21-433E-84DA-420E6C24AF37}"/>
            </c:ext>
          </c:extLst>
        </c:ser>
        <c:ser>
          <c:idx val="1"/>
          <c:order val="1"/>
          <c:tx>
            <c:strRef>
              <c:f>'2.3. Salario base por lugar tra'!$D$9:$D$10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'2.3. Salario base por lugar tra'!$B$11:$B$18</c:f>
              <c:strCache>
                <c:ptCount val="7"/>
                <c:pt idx="0">
                  <c:v>Puesto de trabajo 1</c:v>
                </c:pt>
                <c:pt idx="1">
                  <c:v>Puesto de trabajo 2</c:v>
                </c:pt>
                <c:pt idx="2">
                  <c:v>Puesto de trabajo 3</c:v>
                </c:pt>
                <c:pt idx="3">
                  <c:v>Puesto de trabajo 4</c:v>
                </c:pt>
                <c:pt idx="4">
                  <c:v>Puesto de trabajo 5</c:v>
                </c:pt>
                <c:pt idx="5">
                  <c:v>Puesto de trabajo 6</c:v>
                </c:pt>
                <c:pt idx="6">
                  <c:v>Puesto de trabajo 7</c:v>
                </c:pt>
              </c:strCache>
            </c:strRef>
          </c:cat>
          <c:val>
            <c:numRef>
              <c:f>'2.3. Salario base por lugar tra'!$D$11:$D$18</c:f>
              <c:numCache>
                <c:formatCode>_("€"* #,##0.00_);_("€"* \(#,##0.00\);_("€"* "-"??_);_(@_)</c:formatCode>
                <c:ptCount val="7"/>
                <c:pt idx="0">
                  <c:v>0</c:v>
                </c:pt>
                <c:pt idx="1">
                  <c:v>14559</c:v>
                </c:pt>
                <c:pt idx="2">
                  <c:v>19334</c:v>
                </c:pt>
                <c:pt idx="3">
                  <c:v>18000</c:v>
                </c:pt>
                <c:pt idx="4">
                  <c:v>13333.333333333334</c:v>
                </c:pt>
                <c:pt idx="5">
                  <c:v>12915.395</c:v>
                </c:pt>
                <c:pt idx="6">
                  <c:v>8708.5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21-433E-84DA-420E6C24A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20020352"/>
        <c:axId val="120030336"/>
      </c:barChart>
      <c:catAx>
        <c:axId val="1200203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030336"/>
        <c:crosses val="autoZero"/>
        <c:auto val="1"/>
        <c:lblAlgn val="ctr"/>
        <c:lblOffset val="100"/>
        <c:tickLblSkip val="1"/>
        <c:noMultiLvlLbl val="0"/>
      </c:catAx>
      <c:valAx>
        <c:axId val="120030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020352"/>
        <c:crosses val="max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18.1a. Mitjana dels complements salarials obligatoris segregats per sexe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8964992"/>
        <c:axId val="119952896"/>
      </c:barChart>
      <c:catAx>
        <c:axId val="118964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low"/>
        <c:crossAx val="119952896"/>
        <c:crosses val="autoZero"/>
        <c:auto val="1"/>
        <c:lblAlgn val="ctr"/>
        <c:lblOffset val="100"/>
        <c:tickLblSkip val="1"/>
        <c:noMultiLvlLbl val="0"/>
      </c:catAx>
      <c:valAx>
        <c:axId val="11995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\€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1896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14</xdr:col>
      <xdr:colOff>19050</xdr:colOff>
      <xdr:row>22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13</xdr:col>
      <xdr:colOff>419100</xdr:colOff>
      <xdr:row>22</xdr:row>
      <xdr:rowOff>66675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C24B4EF-1675-4549-A056-1B427EB90F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4</xdr:row>
      <xdr:rowOff>190499</xdr:rowOff>
    </xdr:from>
    <xdr:to>
      <xdr:col>14</xdr:col>
      <xdr:colOff>257174</xdr:colOff>
      <xdr:row>22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263E774E-3173-448E-9CA8-4E21B6109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4</xdr:row>
      <xdr:rowOff>190499</xdr:rowOff>
    </xdr:from>
    <xdr:to>
      <xdr:col>14</xdr:col>
      <xdr:colOff>219074</xdr:colOff>
      <xdr:row>22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761999</xdr:colOff>
      <xdr:row>5</xdr:row>
      <xdr:rowOff>0</xdr:rowOff>
    </xdr:from>
    <xdr:to>
      <xdr:col>14</xdr:col>
      <xdr:colOff>657224</xdr:colOff>
      <xdr:row>23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5</xdr:row>
      <xdr:rowOff>0</xdr:rowOff>
    </xdr:from>
    <xdr:to>
      <xdr:col>13</xdr:col>
      <xdr:colOff>0</xdr:colOff>
      <xdr:row>19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F8D5818-7427-4E14-AD1E-24764DE81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6712964" missingItemsLimit="0" createdVersion="3" refreshedVersion="6" minRefreshableVersion="3" recordCount="27" xr:uid="{00000000-000A-0000-FFFF-FFFF64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/>
    </cacheField>
    <cacheField name="Grupo profesional" numFmtId="49">
      <sharedItems/>
    </cacheField>
    <cacheField name="Puesto de trabajo" numFmtId="49">
      <sharedItems count="7">
        <s v="Puesto de trabajo 1"/>
        <s v="Puesto de trabajo 2"/>
        <s v="Puesto de trabajo 3"/>
        <s v="Puesto de trabajo 4"/>
        <s v="Puesto de trabajo 5"/>
        <s v="Puesto de trabajo 6"/>
        <s v="Puesto de trabajo 7"/>
      </sharedItems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638888" missingItemsLimit="0" createdVersion="3" refreshedVersion="6" minRefreshableVersion="3" recordCount="27" xr:uid="{00000000-000A-0000-FFFF-FFFF42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 count="7">
        <s v="Categoria profesional 1"/>
        <s v="Categoria profesional 2"/>
        <s v="Categoria profesional 3"/>
        <s v="Categoria profesional 4"/>
        <s v="Categoria profesional 5"/>
        <s v="Categoria profesional 6"/>
        <s v="Categoria profesional 7"/>
      </sharedItems>
    </cacheField>
    <cacheField name="Grupo profesional" numFmtId="49">
      <sharedItems/>
    </cacheField>
    <cacheField name="Puesto de trabajo" numFmtId="49">
      <sharedItems/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638888" missingItemsLimit="0" createdVersion="3" refreshedVersion="6" minRefreshableVersion="3" recordCount="27" xr:uid="{00000000-000A-0000-FFFF-FFFF3E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/>
    </cacheField>
    <cacheField name="Grupo profesional" numFmtId="49">
      <sharedItems/>
    </cacheField>
    <cacheField name="Puesto de trabajo" numFmtId="49">
      <sharedItems count="7">
        <s v="Puesto de trabajo 1"/>
        <s v="Puesto de trabajo 2"/>
        <s v="Puesto de trabajo 3"/>
        <s v="Puesto de trabajo 4"/>
        <s v="Puesto de trabajo 5"/>
        <s v="Puesto de trabajo 6"/>
        <s v="Puesto de trabajo 7"/>
      </sharedItems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638888" missingItemsLimit="0" createdVersion="3" refreshedVersion="6" minRefreshableVersion="3" recordCount="27" xr:uid="{00000000-000A-0000-FFFF-FFFF3A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/>
    </cacheField>
    <cacheField name="Grupo profesional" numFmtId="49">
      <sharedItems count="7">
        <s v="Grupo profesional 1"/>
        <s v="Grupo profesional 2"/>
        <s v="Grupo profesional 3"/>
        <s v="Grupo profesional 4"/>
        <s v="Grupo profesional 5"/>
        <s v="Grupo profesional 6"/>
        <s v="Grupo profesional 7"/>
      </sharedItems>
    </cacheField>
    <cacheField name="Puesto de trabajo" numFmtId="49">
      <sharedItems/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754626" missingItemsLimit="0" createdVersion="3" refreshedVersion="6" minRefreshableVersion="3" recordCount="27" xr:uid="{00000000-000A-0000-FFFF-FFFF36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 count="7">
        <s v="Categoria profesional 1"/>
        <s v="Categoria profesional 2"/>
        <s v="Categoria profesional 3"/>
        <s v="Categoria profesional 4"/>
        <s v="Categoria profesional 5"/>
        <s v="Categoria profesional 6"/>
        <s v="Categoria profesional 7"/>
      </sharedItems>
    </cacheField>
    <cacheField name="Grupo profesional" numFmtId="49">
      <sharedItems/>
    </cacheField>
    <cacheField name="Puesto de trabajo" numFmtId="49">
      <sharedItems/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754626" missingItemsLimit="0" createdVersion="3" refreshedVersion="6" minRefreshableVersion="3" recordCount="27" xr:uid="{00000000-000A-0000-FFFF-FFFF32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/>
    </cacheField>
    <cacheField name="Grupo profesional" numFmtId="49">
      <sharedItems/>
    </cacheField>
    <cacheField name="Puesto de trabajo" numFmtId="49">
      <sharedItems count="7">
        <s v="Puesto de trabajo 1"/>
        <s v="Puesto de trabajo 2"/>
        <s v="Puesto de trabajo 3"/>
        <s v="Puesto de trabajo 4"/>
        <s v="Puesto de trabajo 5"/>
        <s v="Puesto de trabajo 6"/>
        <s v="Puesto de trabajo 7"/>
      </sharedItems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870372" missingItemsLimit="0" createdVersion="3" refreshedVersion="6" minRefreshableVersion="3" recordCount="27" xr:uid="{00000000-000A-0000-FFFF-FFFF2E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/>
    </cacheField>
    <cacheField name="Grupo profesional" numFmtId="49">
      <sharedItems count="7">
        <s v="Grupo profesional 1"/>
        <s v="Grupo profesional 2"/>
        <s v="Grupo profesional 3"/>
        <s v="Grupo profesional 4"/>
        <s v="Grupo profesional 5"/>
        <s v="Grupo profesional 6"/>
        <s v="Grupo profesional 7"/>
      </sharedItems>
    </cacheField>
    <cacheField name="Puesto de trabajo" numFmtId="49">
      <sharedItems/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870372" missingItemsLimit="0" createdVersion="3" refreshedVersion="6" minRefreshableVersion="3" recordCount="27" xr:uid="{00000000-000A-0000-FFFF-FFFF2A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 count="7">
        <s v="Categoria profesional 1"/>
        <s v="Categoria profesional 2"/>
        <s v="Categoria profesional 3"/>
        <s v="Categoria profesional 4"/>
        <s v="Categoria profesional 5"/>
        <s v="Categoria profesional 6"/>
        <s v="Categoria profesional 7"/>
      </sharedItems>
    </cacheField>
    <cacheField name="Grupo profesional" numFmtId="49">
      <sharedItems/>
    </cacheField>
    <cacheField name="Puesto de trabajo" numFmtId="49">
      <sharedItems/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870372" missingItemsLimit="0" createdVersion="3" refreshedVersion="6" minRefreshableVersion="3" recordCount="27" xr:uid="{00000000-000A-0000-FFFF-FFFF26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/>
    </cacheField>
    <cacheField name="Grupo profesional" numFmtId="49">
      <sharedItems/>
    </cacheField>
    <cacheField name="Puesto de trabajo" numFmtId="49">
      <sharedItems/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986111" missingItemsLimit="0" createdVersion="3" refreshedVersion="6" minRefreshableVersion="3" recordCount="27" xr:uid="{00000000-000A-0000-FFFF-FFFF23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/>
    </cacheField>
    <cacheField name="Grupo profesional" numFmtId="49">
      <sharedItems/>
    </cacheField>
    <cacheField name="Puesto de trabajo" numFmtId="49">
      <sharedItems count="7">
        <s v="Puesto de trabajo 1"/>
        <s v="Puesto de trabajo 2"/>
        <s v="Puesto de trabajo 3"/>
        <s v="Puesto de trabajo 4"/>
        <s v="Puesto de trabajo 5"/>
        <s v="Puesto de trabajo 6"/>
        <s v="Puesto de trabajo 7"/>
      </sharedItems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1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986111" missingItemsLimit="0" createdVersion="3" refreshedVersion="6" minRefreshableVersion="3" recordCount="27" xr:uid="{00000000-000A-0000-FFFF-FFFF1F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/>
    </cacheField>
    <cacheField name="Grupo profesional" numFmtId="49">
      <sharedItems count="7">
        <s v="Grupo profesional 1"/>
        <s v="Grupo profesional 2"/>
        <s v="Grupo profesional 3"/>
        <s v="Grupo profesional 4"/>
        <s v="Grupo profesional 5"/>
        <s v="Grupo profesional 6"/>
        <s v="Grupo profesional 7"/>
      </sharedItems>
    </cacheField>
    <cacheField name="Puesto de trabajo" numFmtId="49">
      <sharedItems/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40741" missingItemsLimit="0" createdVersion="3" refreshedVersion="6" minRefreshableVersion="3" recordCount="27" xr:uid="{00000000-000A-0000-FFFF-FFFF60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/>
    </cacheField>
    <cacheField name="Grupo profesional" numFmtId="49">
      <sharedItems count="7">
        <s v="Grupo profesional 1"/>
        <s v="Grupo profesional 2"/>
        <s v="Grupo profesional 3"/>
        <s v="Grupo profesional 4"/>
        <s v="Grupo profesional 5"/>
        <s v="Grupo profesional 6"/>
        <s v="Grupo profesional 7"/>
      </sharedItems>
    </cacheField>
    <cacheField name="Puesto de trabajo" numFmtId="49">
      <sharedItems/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986111" missingItemsLimit="0" createdVersion="3" refreshedVersion="6" minRefreshableVersion="3" recordCount="27" xr:uid="{00000000-000A-0000-FFFF-FFFF1B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 count="7">
        <s v="Categoria profesional 1"/>
        <s v="Categoria profesional 2"/>
        <s v="Categoria profesional 3"/>
        <s v="Categoria profesional 4"/>
        <s v="Categoria profesional 5"/>
        <s v="Categoria profesional 6"/>
        <s v="Categoria profesional 7"/>
      </sharedItems>
    </cacheField>
    <cacheField name="Grupo profesional" numFmtId="49">
      <sharedItems/>
    </cacheField>
    <cacheField name="Puesto de trabajo" numFmtId="49">
      <sharedItems/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986111" missingItemsLimit="0" createdVersion="3" refreshedVersion="6" minRefreshableVersion="3" recordCount="27" xr:uid="{00000000-000A-0000-FFFF-FFFF17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/>
    </cacheField>
    <cacheField name="Grupo profesional" numFmtId="49">
      <sharedItems/>
    </cacheField>
    <cacheField name="Puesto de trabajo" numFmtId="49">
      <sharedItems/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40741" missingItemsLimit="0" createdVersion="3" refreshedVersion="6" minRefreshableVersion="3" recordCount="27" xr:uid="{00000000-000A-0000-FFFF-FFFF5C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 count="7">
        <s v="Categoria profesional 1"/>
        <s v="Categoria profesional 2"/>
        <s v="Categoria profesional 3"/>
        <s v="Categoria profesional 4"/>
        <s v="Categoria profesional 5"/>
        <s v="Categoria profesional 6"/>
        <s v="Categoria profesional 7"/>
      </sharedItems>
    </cacheField>
    <cacheField name="Grupo profesional" numFmtId="49">
      <sharedItems/>
    </cacheField>
    <cacheField name="Puesto de trabajo" numFmtId="49">
      <sharedItems/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40741" missingItemsLimit="0" createdVersion="3" refreshedVersion="6" minRefreshableVersion="3" recordCount="27" xr:uid="{00000000-000A-0000-FFFF-FFFF58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/>
    </cacheField>
    <cacheField name="Grupo profesional" numFmtId="49">
      <sharedItems/>
    </cacheField>
    <cacheField name="Puesto de trabajo" numFmtId="49">
      <sharedItems/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523149" missingItemsLimit="0" createdVersion="3" refreshedVersion="6" minRefreshableVersion="3" recordCount="27" xr:uid="{00000000-000A-0000-FFFF-FFFF55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/>
    </cacheField>
    <cacheField name="Grupo profesional" numFmtId="49">
      <sharedItems/>
    </cacheField>
    <cacheField name="Puesto de trabajo" numFmtId="49">
      <sharedItems count="7">
        <s v="Puesto de trabajo 1"/>
        <s v="Puesto de trabajo 2"/>
        <s v="Puesto de trabajo 3"/>
        <s v="Puesto de trabajo 4"/>
        <s v="Puesto de trabajo 5"/>
        <s v="Puesto de trabajo 6"/>
        <s v="Puesto de trabajo 7"/>
      </sharedItems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523149" missingItemsLimit="0" createdVersion="3" refreshedVersion="6" minRefreshableVersion="3" recordCount="27" xr:uid="{00000000-000A-0000-FFFF-FFFF51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 count="7">
        <s v="Categoria profesional 1"/>
        <s v="Categoria profesional 2"/>
        <s v="Categoria profesional 3"/>
        <s v="Categoria profesional 4"/>
        <s v="Categoria profesional 5"/>
        <s v="Categoria profesional 6"/>
        <s v="Categoria profesional 7"/>
      </sharedItems>
    </cacheField>
    <cacheField name="Grupo profesional" numFmtId="49">
      <sharedItems/>
    </cacheField>
    <cacheField name="Puesto de trabajo" numFmtId="49">
      <sharedItems/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523149" missingItemsLimit="0" createdVersion="3" refreshedVersion="6" minRefreshableVersion="3" recordCount="27" xr:uid="{00000000-000A-0000-FFFF-FFFF4D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/>
    </cacheField>
    <cacheField name="Grupo profesional" numFmtId="49">
      <sharedItems/>
    </cacheField>
    <cacheField name="Puesto de trabajo" numFmtId="49">
      <sharedItems/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523149" missingItemsLimit="0" createdVersion="3" refreshedVersion="6" minRefreshableVersion="3" recordCount="27" xr:uid="{00000000-000A-0000-FFFF-FFFF4A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/>
    </cacheField>
    <cacheField name="Grupo profesional" numFmtId="49">
      <sharedItems/>
    </cacheField>
    <cacheField name="Puesto de trabajo" numFmtId="49">
      <sharedItems count="7">
        <s v="Puesto de trabajo 1"/>
        <s v="Puesto de trabajo 2"/>
        <s v="Puesto de trabajo 3"/>
        <s v="Puesto de trabajo 4"/>
        <s v="Puesto de trabajo 5"/>
        <s v="Puesto de trabajo 6"/>
        <s v="Puesto de trabajo 7"/>
      </sharedItems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OnLoad="1" refreshedBy="Javier Diaz" refreshedDate="44273.528307638888" missingItemsLimit="0" createdVersion="3" refreshedVersion="6" minRefreshableVersion="3" recordCount="27" xr:uid="{00000000-000A-0000-FFFF-FFFF46000000}">
  <cacheSource type="worksheet">
    <worksheetSource name="Dades_generals"/>
  </cacheSource>
  <cacheFields count="11">
    <cacheField name="Núm. ref." numFmtId="1">
      <sharedItems containsSemiMixedTypes="0" containsString="0" containsNumber="1" containsInteger="1" minValue="1" maxValue="27"/>
    </cacheField>
    <cacheField name="Sexo" numFmtId="49">
      <sharedItems count="2">
        <s v="Hombre"/>
        <s v="Mujer"/>
      </sharedItems>
    </cacheField>
    <cacheField name="Categoria profesional" numFmtId="49">
      <sharedItems/>
    </cacheField>
    <cacheField name="Grupo profesional" numFmtId="49">
      <sharedItems count="7">
        <s v="Grupo profesional 1"/>
        <s v="Grupo profesional 2"/>
        <s v="Grupo profesional 3"/>
        <s v="Grupo profesional 4"/>
        <s v="Grupo profesional 5"/>
        <s v="Grupo profesional 6"/>
        <s v="Grupo profesional 7"/>
      </sharedItems>
    </cacheField>
    <cacheField name="Puesto de trabajo" numFmtId="49">
      <sharedItems/>
    </cacheField>
    <cacheField name="Salario base anual" numFmtId="164">
      <sharedItems containsSemiMixedTypes="0" containsString="0" containsNumber="1" minValue="5417" maxValue="24000"/>
    </cacheField>
    <cacheField name="Complementos salariales" numFmtId="164">
      <sharedItems containsSemiMixedTypes="0" containsString="0" containsNumber="1" containsInteger="1" minValue="0" maxValue="11000"/>
    </cacheField>
    <cacheField name="Percepciones extrasalariales" numFmtId="164">
      <sharedItems containsSemiMixedTypes="0" containsString="0" containsNumber="1" containsInteger="1" minValue="0" maxValue="3000"/>
    </cacheField>
    <cacheField name="Horas extraordinarias" numFmtId="164">
      <sharedItems containsSemiMixedTypes="0" containsString="0" containsNumber="1" containsInteger="1" minValue="0" maxValue="450"/>
    </cacheField>
    <cacheField name="Horas complementarias" numFmtId="164">
      <sharedItems containsSemiMixedTypes="0" containsString="0" containsNumber="1" containsInteger="1" minValue="0" maxValue="300"/>
    </cacheField>
    <cacheField name="Retribución total anual" numFmtId="164">
      <sharedItems containsSemiMixedTypes="0" containsString="0" containsNumber="1" minValue="5617" maxValue="3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3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0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9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8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7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5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4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7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 dinámica129" cacheId="100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 fieldListSortAscending="1">
  <location ref="B9:E10" firstHeaderRow="0" firstDataRow="1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Items count="1">
    <i/>
  </rowItems>
  <colFields count="1">
    <field x="1"/>
  </colFields>
  <colItems count="3">
    <i>
      <x/>
    </i>
    <i>
      <x v="1"/>
    </i>
    <i t="grand">
      <x/>
    </i>
  </colItems>
  <dataFields count="1">
    <dataField name="Promedio de Retribución total anual" fld="10" subtotal="average" baseField="1" baseItem="0"/>
  </dataFields>
  <formats count="3">
    <format dxfId="124">
      <pivotArea outline="0" collapsedLevelsAreSubtotals="1" fieldPosition="0">
        <references count="1">
          <reference field="1" count="1" selected="0">
            <x v="0"/>
          </reference>
        </references>
      </pivotArea>
    </format>
    <format dxfId="123">
      <pivotArea outline="0" collapsedLevelsAreSubtotals="1" fieldPosition="0">
        <references count="1">
          <reference field="1" count="1" selected="0">
            <x v="1"/>
          </reference>
        </references>
      </pivotArea>
    </format>
    <format dxfId="122">
      <pivotArea grandCol="1" outline="0" collapsedLevelsAreSubtotals="1" fieldPosition="0"/>
    </format>
  </format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Tabla dinámica147" cacheId="70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Complementos salariales" fld="6" subtotal="average" baseField="2" baseItem="0" numFmtId="44"/>
  </dataFields>
  <formats count="7">
    <format dxfId="238">
      <pivotArea type="all" dataOnly="0" outline="0" fieldPosition="0"/>
    </format>
    <format dxfId="237">
      <pivotArea outline="0" collapsedLevelsAreSubtotals="1" fieldPosition="0"/>
    </format>
    <format dxfId="236">
      <pivotArea dataOnly="0" labelOnly="1" grandRow="1" outline="0" fieldPosition="0"/>
    </format>
    <format dxfId="235">
      <pivotArea dataOnly="0" labelOnly="1" grandCol="1" outline="0" fieldPosition="0"/>
    </format>
    <format dxfId="234">
      <pivotArea grandRow="1" outline="0" collapsedLevelsAreSubtotals="1" fieldPosition="0"/>
    </format>
    <format dxfId="233">
      <pivotArea collapsedLevelsAreSubtotals="1" fieldPosition="0">
        <references count="1">
          <reference field="2" count="0"/>
        </references>
      </pivotArea>
    </format>
    <format dxfId="86">
      <pivotArea outline="0" collapsedLevelsAreSubtotals="1" fieldPosition="0"/>
    </format>
  </formats>
  <chartFormats count="3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Tabla dinámica149" cacheId="66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Complementos salariales" fld="6" subtotal="average" baseField="3" baseItem="0" numFmtId="44"/>
  </dataFields>
  <formats count="6">
    <format dxfId="228">
      <pivotArea type="all" dataOnly="0" outline="0" fieldPosition="0"/>
    </format>
    <format dxfId="227">
      <pivotArea outline="0" collapsedLevelsAreSubtotals="1" fieldPosition="0"/>
    </format>
    <format dxfId="226">
      <pivotArea dataOnly="0" labelOnly="1" grandRow="1" outline="0" fieldPosition="0"/>
    </format>
    <format dxfId="225">
      <pivotArea dataOnly="0" labelOnly="1" grandCol="1" outline="0" fieldPosition="0"/>
    </format>
    <format dxfId="224">
      <pivotArea grandRow="1" outline="0" collapsedLevelsAreSubtotals="1" fieldPosition="0"/>
    </format>
    <format dxfId="79">
      <pivotArea outline="0" collapsedLevelsAreSubtotals="1" fieldPosition="0"/>
    </format>
  </formats>
  <chartFormats count="3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D00-000000000000}" name="Tabla dinámica151" cacheId="62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Complementos salariales" fld="6" subtotal="average" baseField="4" baseItem="0" numFmtId="44"/>
  </dataFields>
  <formats count="7">
    <format dxfId="219">
      <pivotArea type="all" dataOnly="0" outline="0" fieldPosition="0"/>
    </format>
    <format dxfId="218">
      <pivotArea outline="0" collapsedLevelsAreSubtotals="1" fieldPosition="0"/>
    </format>
    <format dxfId="217">
      <pivotArea dataOnly="0" labelOnly="1" grandRow="1" outline="0" fieldPosition="0"/>
    </format>
    <format dxfId="216">
      <pivotArea dataOnly="0" labelOnly="1" grandCol="1" outline="0" fieldPosition="0"/>
    </format>
    <format dxfId="215">
      <pivotArea grandRow="1" outline="0" collapsedLevelsAreSubtotals="1" fieldPosition="0"/>
    </format>
    <format dxfId="214">
      <pivotArea collapsedLevelsAreSubtotals="1" fieldPosition="0">
        <references count="1">
          <reference field="4" count="0"/>
        </references>
      </pivotArea>
    </format>
    <format dxfId="71">
      <pivotArea outline="0" collapsedLevelsAreSubtotals="1" fieldPosition="0"/>
    </format>
  </formats>
  <chartFormats count="3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E00-000000000000}" name="Tabla dinámica169" cacheId="46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0" firstHeaderRow="0" firstDataRow="1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</pivotFields>
  <rowItems count="1">
    <i/>
  </rowItems>
  <colFields count="1">
    <field x="1"/>
  </colFields>
  <colItems count="3">
    <i>
      <x/>
    </i>
    <i>
      <x v="1"/>
    </i>
    <i t="grand">
      <x/>
    </i>
  </colItems>
  <dataFields count="1">
    <dataField name="Promedio de Percepciones extrasalariales" fld="7" subtotal="average" baseField="1" baseItem="0" numFmtId="44"/>
  </dataFields>
  <formats count="1">
    <format dxfId="68">
      <pivotArea outline="0" collapsedLevelsAreSubtotals="1" fieldPosition="0"/>
    </format>
  </format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F00-000000000000}" name="TablaDinámica3" cacheId="43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6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Percepciones extrasalariales" fld="7" subtotal="average" baseField="2" baseItem="0" numFmtId="44"/>
  </dataFields>
  <formats count="5">
    <format dxfId="206">
      <pivotArea type="all" dataOnly="0" outline="0" fieldPosition="0"/>
    </format>
    <format dxfId="205">
      <pivotArea outline="0" collapsedLevelsAreSubtotals="1" fieldPosition="0"/>
    </format>
    <format dxfId="204">
      <pivotArea dataOnly="0" labelOnly="1" grandRow="1" outline="0" fieldPosition="0"/>
    </format>
    <format dxfId="203">
      <pivotArea dataOnly="0" labelOnly="1" grandCol="1" outline="0" fieldPosition="0"/>
    </format>
    <format dxfId="60">
      <pivotArea outline="0" collapsedLevelsAreSubtotals="1" fieldPosition="0"/>
    </format>
  </formats>
  <chartFormats count="2">
    <chartFormat chart="5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5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000-000000000000}" name="Tabla dinámica173" cacheId="43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5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Percepciones extrasalariales" fld="7" subtotal="average" baseField="2" baseItem="0" numFmtId="44"/>
  </dataFields>
  <formats count="5">
    <format dxfId="198">
      <pivotArea type="all" dataOnly="0" outline="0" fieldPosition="0"/>
    </format>
    <format dxfId="197">
      <pivotArea outline="0" collapsedLevelsAreSubtotals="1" fieldPosition="0"/>
    </format>
    <format dxfId="196">
      <pivotArea dataOnly="0" labelOnly="1" grandRow="1" outline="0" fieldPosition="0"/>
    </format>
    <format dxfId="195">
      <pivotArea dataOnly="0" labelOnly="1" grandCol="1" outline="0" fieldPosition="0"/>
    </format>
    <format dxfId="53">
      <pivotArea outline="0" collapsedLevelsAreSubtotals="1" fieldPosition="0"/>
    </format>
  </format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100-000000000000}" name="Tabla dinámica175" cacheId="39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numFmtId="164" showAll="0"/>
    <pivotField numFmtId="164" showAll="0"/>
    <pivotField dataField="1" numFmtId="164" showAll="0"/>
    <pivotField numFmtId="164" showAll="0"/>
    <pivotField numFmtId="164" showAll="0"/>
    <pivotField numFmtId="164"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Percepciones extrasalariales" fld="7" subtotal="average" baseField="4" baseItem="0" numFmtId="2"/>
  </dataFields>
  <formats count="6">
    <format dxfId="190">
      <pivotArea type="all" dataOnly="0" outline="0" fieldPosition="0"/>
    </format>
    <format dxfId="189">
      <pivotArea outline="0" collapsedLevelsAreSubtotals="1" fieldPosition="0"/>
    </format>
    <format dxfId="188">
      <pivotArea dataOnly="0" labelOnly="1" grandRow="1" outline="0" fieldPosition="0"/>
    </format>
    <format dxfId="187">
      <pivotArea dataOnly="0" labelOnly="1" grandCol="1" outline="0" fieldPosition="0"/>
    </format>
    <format dxfId="186">
      <pivotArea outline="0" collapsedLevelsAreSubtotals="1" fieldPosition="0"/>
    </format>
    <format dxfId="51">
      <pivotArea collapsedLevelsAreSubtotals="1" fieldPosition="0">
        <references count="1">
          <reference field="4" count="0"/>
        </references>
      </pivotArea>
    </format>
  </format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200-000000000000}" name="Tabla dinámica177" cacheId="35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3">
  <location ref="B9:E10" firstHeaderRow="0" firstDataRow="1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</pivotFields>
  <rowItems count="1">
    <i/>
  </rowItems>
  <colFields count="1">
    <field x="1"/>
  </colFields>
  <colItems count="3">
    <i>
      <x/>
    </i>
    <i>
      <x v="1"/>
    </i>
    <i t="grand">
      <x/>
    </i>
  </colItems>
  <dataFields count="1">
    <dataField name="Promedio de Horas extraordinarias" fld="8" subtotal="average" baseField="1" baseItem="0" numFmtId="44"/>
  </dataFields>
  <formats count="1">
    <format dxfId="49">
      <pivotArea outline="0" collapsedLevelsAreSubtotals="1" fieldPosition="0"/>
    </format>
  </formats>
  <chartFormats count="6"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300-000000000000}" name="Tabla dinámica179" cacheId="32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Horas extraordinarias" fld="8" subtotal="average" baseField="2" baseItem="0" numFmtId="44"/>
  </dataFields>
  <formats count="5">
    <format dxfId="178">
      <pivotArea type="all" dataOnly="0" outline="0" fieldPosition="0"/>
    </format>
    <format dxfId="177">
      <pivotArea outline="0" collapsedLevelsAreSubtotals="1" fieldPosition="0"/>
    </format>
    <format dxfId="176">
      <pivotArea dataOnly="0" labelOnly="1" grandRow="1" outline="0" fieldPosition="0"/>
    </format>
    <format dxfId="175">
      <pivotArea dataOnly="0" labelOnly="1" grandCol="1" outline="0" fieldPosition="0"/>
    </format>
    <format dxfId="42">
      <pivotArea outline="0" collapsedLevelsAreSubtotals="1" fieldPosition="0"/>
    </format>
  </format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1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400-000000000000}" name="Tabla dinámica181" cacheId="28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Suma de Horas extraordinarias" fld="8" baseField="0" baseItem="0" numFmtId="44"/>
  </dataFields>
  <formats count="5">
    <format dxfId="170">
      <pivotArea type="all" dataOnly="0" outline="0" fieldPosition="0"/>
    </format>
    <format dxfId="169">
      <pivotArea outline="0" collapsedLevelsAreSubtotals="1" fieldPosition="0"/>
    </format>
    <format dxfId="168">
      <pivotArea dataOnly="0" labelOnly="1" grandRow="1" outline="0" fieldPosition="0"/>
    </format>
    <format dxfId="167">
      <pivotArea dataOnly="0" labelOnly="1" grandCol="1" outline="0" fieldPosition="0"/>
    </format>
    <format dxfId="35">
      <pivotArea outline="0" collapsedLevelsAreSubtotals="1" fieldPosition="0"/>
    </format>
  </format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 dinámica131" cacheId="97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Retribución total anual" fld="10" subtotal="average" baseField="2" baseItem="0" numFmtId="44"/>
  </dataFields>
  <formats count="10">
    <format dxfId="296">
      <pivotArea type="all" dataOnly="0" outline="0" fieldPosition="0"/>
    </format>
    <format dxfId="295">
      <pivotArea outline="0" collapsedLevelsAreSubtotals="1" fieldPosition="0"/>
    </format>
    <format dxfId="294">
      <pivotArea dataOnly="0" labelOnly="1" grandRow="1" outline="0" fieldPosition="0"/>
    </format>
    <format dxfId="293">
      <pivotArea dataOnly="0" labelOnly="1" grandCol="1" outline="0" fieldPosition="0"/>
    </format>
    <format dxfId="292">
      <pivotArea collapsedLevelsAreSubtotals="1" fieldPosition="0">
        <references count="2">
          <reference field="1" count="0" selected="0"/>
          <reference field="2" count="0"/>
        </references>
      </pivotArea>
    </format>
    <format dxfId="121">
      <pivotArea field="2" grandCol="1" collapsedLevelsAreSubtotals="1" axis="axisRow" fieldPosition="0">
        <references count="1">
          <reference field="2" count="1">
            <x v="0"/>
          </reference>
        </references>
      </pivotArea>
    </format>
    <format dxfId="120">
      <pivotArea field="2" grandCol="1" collapsedLevelsAreSubtotals="1" axis="axisRow" fieldPosition="0">
        <references count="1">
          <reference field="2" count="1">
            <x v="1"/>
          </reference>
        </references>
      </pivotArea>
    </format>
    <format dxfId="119">
      <pivotArea field="2" grandCol="1" collapsedLevelsAreSubtotals="1" axis="axisRow" fieldPosition="0">
        <references count="1">
          <reference field="2" count="1">
            <x v="2"/>
          </reference>
        </references>
      </pivotArea>
    </format>
    <format dxfId="118">
      <pivotArea field="2" grandCol="1" collapsedLevelsAreSubtotals="1" axis="axisRow" fieldPosition="0">
        <references count="1">
          <reference field="2" count="4">
            <x v="3"/>
            <x v="4"/>
            <x v="5"/>
            <x v="6"/>
          </reference>
        </references>
      </pivotArea>
    </format>
    <format dxfId="117">
      <pivotArea outline="0" collapsedLevelsAreSubtotals="1" fieldPosition="0"/>
    </format>
  </format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500-000000000000}" name="Tabla dinámica183" cacheId="24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numFmtId="164" showAll="0"/>
    <pivotField numFmtId="164" showAll="0"/>
    <pivotField numFmtId="164" showAll="0"/>
    <pivotField dataField="1" numFmtId="164" showAll="0"/>
    <pivotField numFmtId="164" showAll="0"/>
    <pivotField numFmtId="164"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Horas extraordinarias" fld="8" subtotal="average" baseField="4" baseItem="0" numFmtId="44"/>
  </dataFields>
  <formats count="5">
    <format dxfId="162">
      <pivotArea type="all" dataOnly="0" outline="0" fieldPosition="0"/>
    </format>
    <format dxfId="161">
      <pivotArea outline="0" collapsedLevelsAreSubtotals="1" fieldPosition="0"/>
    </format>
    <format dxfId="160">
      <pivotArea dataOnly="0" labelOnly="1" grandRow="1" outline="0" fieldPosition="0"/>
    </format>
    <format dxfId="159">
      <pivotArea dataOnly="0" labelOnly="1" grandCol="1" outline="0" fieldPosition="0"/>
    </format>
    <format dxfId="28">
      <pivotArea outline="0" collapsedLevelsAreSubtotals="1" fieldPosition="0"/>
    </format>
  </format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600-000000000000}" name="TablaDinámica2" cacheId="35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3">
  <location ref="B9:E10" firstHeaderRow="0" firstDataRow="1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numFmtId="164" showAll="0"/>
    <pivotField numFmtId="164" showAll="0"/>
    <pivotField numFmtId="164" showAll="0"/>
    <pivotField numFmtId="164" showAll="0"/>
    <pivotField dataField="1" numFmtId="164" showAll="0"/>
    <pivotField numFmtId="164" showAll="0"/>
  </pivotFields>
  <rowItems count="1">
    <i/>
  </rowItems>
  <colFields count="1">
    <field x="1"/>
  </colFields>
  <colItems count="3">
    <i>
      <x/>
    </i>
    <i>
      <x v="1"/>
    </i>
    <i t="grand">
      <x/>
    </i>
  </colItems>
  <dataFields count="1">
    <dataField name="Suma de Horas complementarias" fld="9" baseField="0" baseItem="0" numFmtId="44"/>
  </dataFields>
  <formats count="1">
    <format dxfId="25">
      <pivotArea outline="0" collapsedLevelsAreSubtotals="1" fieldPosition="0"/>
    </format>
  </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700-000000000000}" name="Tabla dinámica163" cacheId="58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numFmtId="164" showAll="0"/>
    <pivotField numFmtId="164" showAll="0"/>
    <pivotField numFmtId="164" showAll="0"/>
    <pivotField numFmtId="164" showAll="0"/>
    <pivotField dataField="1" numFmtId="164" showAll="0"/>
    <pivotField numFmtId="164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Horas complementarias" fld="9" subtotal="average" baseField="2" baseItem="0" numFmtId="44"/>
  </dataFields>
  <formats count="6">
    <format dxfId="151">
      <pivotArea type="all" dataOnly="0" outline="0" fieldPosition="0"/>
    </format>
    <format dxfId="150">
      <pivotArea outline="0" collapsedLevelsAreSubtotals="1" fieldPosition="0"/>
    </format>
    <format dxfId="149">
      <pivotArea dataOnly="0" labelOnly="1" grandRow="1" outline="0" fieldPosition="0"/>
    </format>
    <format dxfId="148">
      <pivotArea dataOnly="0" labelOnly="1" grandCol="1" outline="0" fieldPosition="0"/>
    </format>
    <format dxfId="147">
      <pivotArea grandRow="1" outline="0" collapsedLevelsAreSubtotals="1" fieldPosition="0"/>
    </format>
    <format dxfId="17">
      <pivotArea outline="0" collapsedLevelsAreSubtotals="1" fieldPosition="0"/>
    </format>
  </formats>
  <chartFormats count="3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800-000000000000}" name="Tabla dinámica165" cacheId="54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numFmtId="164" showAll="0"/>
    <pivotField numFmtId="164" showAll="0"/>
    <pivotField numFmtId="164" showAll="0"/>
    <pivotField numFmtId="164" showAll="0"/>
    <pivotField dataField="1" numFmtId="164" showAll="0"/>
    <pivotField numFmtId="164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Horas complementarias" fld="9" subtotal="average" baseField="3" baseItem="0" numFmtId="44"/>
  </dataFields>
  <formats count="6">
    <format dxfId="142">
      <pivotArea type="all" dataOnly="0" outline="0" fieldPosition="0"/>
    </format>
    <format dxfId="141">
      <pivotArea outline="0" collapsedLevelsAreSubtotals="1" fieldPosition="0"/>
    </format>
    <format dxfId="140">
      <pivotArea dataOnly="0" labelOnly="1" grandRow="1" outline="0" fieldPosition="0"/>
    </format>
    <format dxfId="139">
      <pivotArea dataOnly="0" labelOnly="1" grandCol="1" outline="0" fieldPosition="0"/>
    </format>
    <format dxfId="138">
      <pivotArea grandRow="1" grandCol="1" outline="0" collapsedLevelsAreSubtotals="1" fieldPosition="0"/>
    </format>
    <format dxfId="9">
      <pivotArea outline="0" collapsedLevelsAreSubtotals="1" fieldPosition="0"/>
    </format>
  </formats>
  <chartFormats count="3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900-000000000000}" name="Tabla dinámica167" cacheId="50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numFmtId="164" showAll="0"/>
    <pivotField numFmtId="164" showAll="0"/>
    <pivotField numFmtId="164" showAll="0"/>
    <pivotField numFmtId="164" showAll="0"/>
    <pivotField dataField="1" numFmtId="164" showAll="0"/>
    <pivotField numFmtId="164"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Horas complementarias" fld="9" subtotal="average" baseField="4" baseItem="0" numFmtId="44"/>
  </dataFields>
  <formats count="6">
    <format dxfId="133">
      <pivotArea type="all" dataOnly="0" outline="0" fieldPosition="0"/>
    </format>
    <format dxfId="132">
      <pivotArea outline="0" collapsedLevelsAreSubtotals="1" fieldPosition="0"/>
    </format>
    <format dxfId="131">
      <pivotArea dataOnly="0" labelOnly="1" grandRow="1" outline="0" fieldPosition="0"/>
    </format>
    <format dxfId="130">
      <pivotArea dataOnly="0" labelOnly="1" grandCol="1" outline="0" fieldPosition="0"/>
    </format>
    <format dxfId="129">
      <pivotArea grandRow="1" outline="0" collapsedLevelsAreSubtotals="1" fieldPosition="0"/>
    </format>
    <format dxfId="1">
      <pivotArea outline="0" collapsedLevelsAreSubtotals="1" fieldPosition="0"/>
    </format>
  </formats>
  <chartFormats count="3">
    <chartFormat chart="0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 dinámica133" cacheId="93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Retribución total anual" fld="10" subtotal="average" baseField="3" baseItem="0" numFmtId="44"/>
  </dataFields>
  <formats count="6">
    <format dxfId="288">
      <pivotArea type="all" dataOnly="0" outline="0" fieldPosition="0"/>
    </format>
    <format dxfId="287">
      <pivotArea outline="0" collapsedLevelsAreSubtotals="1" fieldPosition="0"/>
    </format>
    <format dxfId="286">
      <pivotArea dataOnly="0" labelOnly="1" grandRow="1" outline="0" fieldPosition="0"/>
    </format>
    <format dxfId="285">
      <pivotArea dataOnly="0" labelOnly="1" grandCol="1" outline="0" fieldPosition="0"/>
    </format>
    <format dxfId="284">
      <pivotArea collapsedLevelsAreSubtotals="1" fieldPosition="0">
        <references count="1">
          <reference field="3" count="0"/>
        </references>
      </pivotArea>
    </format>
    <format dxfId="116">
      <pivotArea outline="0" collapsedLevelsAreSubtotals="1" fieldPosition="0"/>
    </format>
  </format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a dinámica135" cacheId="89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numFmtId="164" showAll="0"/>
    <pivotField numFmtId="164" showAll="0"/>
    <pivotField numFmtId="164" showAll="0"/>
    <pivotField numFmtId="164" showAll="0"/>
    <pivotField numFmtId="164" showAll="0"/>
    <pivotField dataField="1" numFmtId="164"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Retribución total anual" fld="10" subtotal="average" baseField="1" baseItem="0" numFmtId="44"/>
  </dataFields>
  <formats count="7">
    <format dxfId="279">
      <pivotArea type="all" dataOnly="0" outline="0" fieldPosition="0"/>
    </format>
    <format dxfId="278">
      <pivotArea outline="0" collapsedLevelsAreSubtotals="1" fieldPosition="0"/>
    </format>
    <format dxfId="277">
      <pivotArea dataOnly="0" labelOnly="1" grandRow="1" outline="0" fieldPosition="0"/>
    </format>
    <format dxfId="276">
      <pivotArea dataOnly="0" labelOnly="1" grandCol="1" outline="0" fieldPosition="0"/>
    </format>
    <format dxfId="275">
      <pivotArea collapsedLevelsAreSubtotals="1" fieldPosition="0">
        <references count="1">
          <reference field="4" count="0"/>
        </references>
      </pivotArea>
    </format>
    <format dxfId="274">
      <pivotArea grandRow="1" grandCol="1" outline="0" collapsedLevelsAreSubtotals="1" fieldPosition="0"/>
    </format>
    <format dxfId="115">
      <pivotArea outline="0" collapsedLevelsAreSubtotals="1" fieldPosition="0"/>
    </format>
  </format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 dinámica137" cacheId="85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3">
  <location ref="B9:E10" firstHeaderRow="0" firstDataRow="1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</pivotFields>
  <rowItems count="1">
    <i/>
  </rowItems>
  <colFields count="1">
    <field x="1"/>
  </colFields>
  <colItems count="3">
    <i>
      <x/>
    </i>
    <i>
      <x v="1"/>
    </i>
    <i t="grand">
      <x/>
    </i>
  </colItems>
  <dataFields count="1">
    <dataField name="Promedio de Salario base anual" fld="5" subtotal="average" baseField="1" baseItem="0" numFmtId="2"/>
  </dataFields>
  <formats count="1">
    <format dxfId="114">
      <pivotArea outline="0" collapsedLevelsAreSubtotals="1" fieldPosition="0"/>
    </format>
  </formats>
  <chartFormats count="6">
    <chartFormat chart="2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a dinámica139" cacheId="82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1">
    <field x="2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Salario base anual" fld="5" subtotal="average" baseField="2" baseItem="0" numFmtId="44"/>
  </dataFields>
  <formats count="6">
    <format dxfId="266">
      <pivotArea type="all" dataOnly="0" outline="0" fieldPosition="0"/>
    </format>
    <format dxfId="265">
      <pivotArea outline="0" collapsedLevelsAreSubtotals="1" fieldPosition="0"/>
    </format>
    <format dxfId="264">
      <pivotArea dataOnly="0" labelOnly="1" grandRow="1" outline="0" fieldPosition="0"/>
    </format>
    <format dxfId="263">
      <pivotArea dataOnly="0" labelOnly="1" grandCol="1" outline="0" fieldPosition="0"/>
    </format>
    <format dxfId="262">
      <pivotArea collapsedLevelsAreSubtotals="1" fieldPosition="0">
        <references count="1">
          <reference field="2" count="0"/>
        </references>
      </pivotArea>
    </format>
    <format dxfId="108">
      <pivotArea outline="0" collapsedLevelsAreSubtotals="1" fieldPosition="0"/>
    </format>
  </format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la dinámica141" cacheId="78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showAll="0"/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Salario base anual" fld="5" subtotal="average" baseField="3" baseItem="0" numFmtId="44"/>
  </dataFields>
  <formats count="5">
    <format dxfId="257">
      <pivotArea type="all" dataOnly="0" outline="0" fieldPosition="0"/>
    </format>
    <format dxfId="256">
      <pivotArea outline="0" collapsedLevelsAreSubtotals="1" fieldPosition="0"/>
    </format>
    <format dxfId="255">
      <pivotArea dataOnly="0" labelOnly="1" grandRow="1" outline="0" fieldPosition="0"/>
    </format>
    <format dxfId="254">
      <pivotArea dataOnly="0" labelOnly="1" grandCol="1" outline="0" fieldPosition="0"/>
    </format>
    <format dxfId="102">
      <pivotArea outline="0" collapsedLevelsAreSubtotals="1" fieldPosition="0"/>
    </format>
  </format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Tabla dinámica143" cacheId="74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1">
  <location ref="B9:E18" firstHeaderRow="1" firstDataRow="2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showAll="0"/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dataField="1" numFmtId="164" showAll="0"/>
    <pivotField numFmtId="164" showAll="0"/>
    <pivotField numFmtId="164" showAll="0"/>
    <pivotField numFmtId="164" showAll="0"/>
    <pivotField numFmtId="164" showAll="0"/>
    <pivotField numFmtId="164" showAll="0"/>
  </pivotFields>
  <rowFields count="1">
    <field x="4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Promedio de Salario base anual" fld="5" subtotal="average" baseField="4" baseItem="0" numFmtId="44"/>
  </dataFields>
  <formats count="5">
    <format dxfId="249">
      <pivotArea type="all" dataOnly="0" outline="0" fieldPosition="0"/>
    </format>
    <format dxfId="248">
      <pivotArea outline="0" collapsedLevelsAreSubtotals="1" fieldPosition="0"/>
    </format>
    <format dxfId="247">
      <pivotArea dataOnly="0" labelOnly="1" grandRow="1" outline="0" fieldPosition="0"/>
    </format>
    <format dxfId="246">
      <pivotArea dataOnly="0" labelOnly="1" grandCol="1" outline="0" fieldPosition="0"/>
    </format>
    <format dxfId="96">
      <pivotArea outline="0" collapsedLevelsAreSubtotals="1" fieldPosition="0"/>
    </format>
  </formats>
  <chartFormats count="3">
    <chartFormat chart="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TablaDinámica1" cacheId="85" applyNumberFormats="0" applyBorderFormats="0" applyFontFormats="0" applyPatternFormats="0" applyAlignmentFormats="0" applyWidthHeightFormats="1" dataCaption="Valores" missingCaption="0" updatedVersion="6" minRefreshableVersion="3" asteriskTotals="1" showCalcMbrs="0" showDrill="0" itemPrintTitles="1" mergeItem="1" createdVersion="3" indent="0" showHeaders="0" outline="1" outlineData="1" multipleFieldFilters="0" chartFormat="3">
  <location ref="B9:E10" firstHeaderRow="0" firstDataRow="1" firstDataCol="1"/>
  <pivotFields count="11">
    <pivotField numFmtId="1"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numFmtId="164" showAll="0"/>
    <pivotField dataField="1" numFmtId="164" showAll="0"/>
    <pivotField numFmtId="164" showAll="0"/>
    <pivotField numFmtId="164" showAll="0"/>
    <pivotField numFmtId="164" showAll="0"/>
    <pivotField numFmtId="164" showAll="0"/>
  </pivotFields>
  <rowItems count="1">
    <i/>
  </rowItems>
  <colFields count="1">
    <field x="1"/>
  </colFields>
  <colItems count="3">
    <i>
      <x/>
    </i>
    <i>
      <x v="1"/>
    </i>
    <i t="grand">
      <x/>
    </i>
  </colItems>
  <dataFields count="1">
    <dataField name="Promedio de Complementos salariales" fld="6" subtotal="average" baseField="1" baseItem="0" numFmtId="44"/>
  </dataFields>
  <formats count="1">
    <format dxfId="94">
      <pivotArea outline="0" collapsedLevelsAreSubtotals="1" fieldPosition="0"/>
    </format>
  </formats>
  <pivotTableStyleInfo name="PivotStyleMedium9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ntroducció" displayName="Introducció" ref="B26:D47" totalsRowShown="0" dataDxfId="318">
  <autoFilter ref="B26:D47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Full" dataDxfId="317"/>
    <tableColumn id="4" xr3:uid="{00000000-0010-0000-0000-000004000000}" name="Descripción" dataDxfId="316"/>
    <tableColumn id="2" xr3:uid="{00000000-0010-0000-0000-000002000000}" name="Gráficas" dataDxfId="315"/>
  </tableColumns>
  <tableStyleInfo name="TableStyleMedium2" showFirstColumn="1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9000000}" name="Tabla17" displayName="Tabla17" ref="F10:F18" totalsRowShown="0" headerRowDxfId="245" dataDxfId="244" dataCellStyle="Porcentaje">
  <autoFilter ref="F10:F18" xr:uid="{00000000-0009-0000-0100-000011000000}">
    <filterColumn colId="0" hiddenButton="1"/>
  </autoFilter>
  <tableColumns count="1">
    <tableColumn id="1" xr3:uid="{00000000-0010-0000-0900-000001000000}" name="Brecha" dataDxfId="243" totalsRowDxfId="242" dataCellStyle="Porcentaje">
      <calculatedColumnFormula>IF(AND(C11:D11),1-D11/C11,"N/A")</calculatedColumnFormula>
    </tableColumn>
  </tableColumns>
  <tableStyleInfo name="TableStyleLight9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A000000}" name="Tabla114" displayName="Tabla114" ref="F9:F10" totalsRowShown="0" headerRowDxfId="241" dataDxfId="240" dataCellStyle="Porcentaje">
  <tableColumns count="1">
    <tableColumn id="1" xr3:uid="{00000000-0010-0000-0A00-000001000000}" name="Brecha" dataDxfId="239" dataCellStyle="Porcentaje">
      <calculatedColumnFormula>IF(AND(C10:D10),1-D10/C10,"N/A")</calculatedColumnFormula>
    </tableColumn>
  </tableColumns>
  <tableStyleInfo name="TableStyleLight9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0B000000}" name="Tabla21" displayName="Tabla21" ref="F10:F18" totalsRowShown="0" headerRowDxfId="232" dataDxfId="231" dataCellStyle="Porcentaje">
  <autoFilter ref="F10:F18" xr:uid="{00000000-0009-0000-0100-000015000000}">
    <filterColumn colId="0" hiddenButton="1"/>
  </autoFilter>
  <tableColumns count="1">
    <tableColumn id="1" xr3:uid="{00000000-0010-0000-0B00-000001000000}" name="Brecha" dataDxfId="230" totalsRowDxfId="229" dataCellStyle="Porcentaje">
      <calculatedColumnFormula>IF(AND(C11:D11),1-D11/C11,"N/A")</calculatedColumnFormula>
    </tableColumn>
  </tableColumns>
  <tableStyleInfo name="TableStyleLight9" showFirstColumn="0" showLastColumn="0" showRowStripes="0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C000000}" name="Tabla23" displayName="Tabla23" ref="F10:F18" totalsRowShown="0" headerRowDxfId="223" dataDxfId="222" dataCellStyle="Porcentaje">
  <autoFilter ref="F10:F18" xr:uid="{00000000-0009-0000-0100-000017000000}">
    <filterColumn colId="0" hiddenButton="1"/>
  </autoFilter>
  <tableColumns count="1">
    <tableColumn id="1" xr3:uid="{00000000-0010-0000-0C00-000001000000}" name="Brecha" dataDxfId="221" totalsRowDxfId="220" dataCellStyle="Porcentaje">
      <calculatedColumnFormula>IF(AND(C11:D11),1-D11/C11,"N/A")</calculatedColumnFormula>
    </tableColumn>
  </tableColumns>
  <tableStyleInfo name="TableStyleLight9" showFirstColumn="0" showLastColumn="0" showRowStripes="0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D000000}" name="Tabla25" displayName="Tabla25" ref="F10:F18" totalsRowShown="0" headerRowDxfId="213" dataDxfId="212" dataCellStyle="Porcentaje">
  <autoFilter ref="F10:F18" xr:uid="{00000000-0009-0000-0100-000019000000}">
    <filterColumn colId="0" hiddenButton="1"/>
  </autoFilter>
  <tableColumns count="1">
    <tableColumn id="1" xr3:uid="{00000000-0010-0000-0D00-000001000000}" name="Brecha" dataDxfId="211" totalsRowDxfId="210" dataCellStyle="Porcentaje">
      <calculatedColumnFormula>IF(AND(C11:D11),1-D11/C11,"N/A")</calculatedColumnFormula>
    </tableColumn>
  </tableColumns>
  <tableStyleInfo name="TableStyleLight9" showFirstColumn="0" showLastColumn="0" showRowStripes="0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0E000000}" name="Tabla43" displayName="Tabla43" ref="F9:F10" totalsRowShown="0" headerRowDxfId="209" dataDxfId="208" dataCellStyle="Porcentaje">
  <autoFilter ref="F9:F10" xr:uid="{00000000-0009-0000-0100-00002B000000}">
    <filterColumn colId="0" hiddenButton="1"/>
  </autoFilter>
  <tableColumns count="1">
    <tableColumn id="1" xr3:uid="{00000000-0010-0000-0E00-000001000000}" name="Brecha" dataDxfId="207" dataCellStyle="Porcentaje">
      <calculatedColumnFormula>IF(AND(C10:D10),1-D10/C10,"N/A")</calculatedColumnFormula>
    </tableColumn>
  </tableColumns>
  <tableStyleInfo name="TableStyleLight9" showFirstColumn="0" showLastColumn="0" showRowStripes="0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F000000}" name="Tabla479" displayName="Tabla479" ref="F10:F18" totalsRowShown="0" headerRowDxfId="202" dataDxfId="201" dataCellStyle="Porcentaje">
  <tableColumns count="1">
    <tableColumn id="1" xr3:uid="{00000000-0010-0000-0F00-000001000000}" name="Brecha" dataDxfId="200" totalsRowDxfId="199" dataCellStyle="Porcentaje">
      <calculatedColumnFormula>IF(AND(C11:D11),1-D11/C11,"N/A")</calculatedColumnFormula>
    </tableColumn>
  </tableColumns>
  <tableStyleInfo name="TableStyleLight9" showFirstColumn="0" showLastColumn="0" showRowStripes="0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10000000}" name="Tabla47" displayName="Tabla47" ref="F10:F18" totalsRowShown="0" headerRowDxfId="194" dataDxfId="193" dataCellStyle="Porcentaje">
  <autoFilter ref="F10:F18" xr:uid="{00000000-0009-0000-0100-00002F000000}">
    <filterColumn colId="0" hiddenButton="1"/>
  </autoFilter>
  <tableColumns count="1">
    <tableColumn id="1" xr3:uid="{00000000-0010-0000-1000-000001000000}" name="Brecha" dataDxfId="192" totalsRowDxfId="191" dataCellStyle="Porcentaje">
      <calculatedColumnFormula>IF(AND(C11:D11),1-D11/C11,"N/A")</calculatedColumnFormula>
    </tableColumn>
  </tableColumns>
  <tableStyleInfo name="TableStyleLight9" showFirstColumn="0" showLastColumn="0" showRowStripes="0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11000000}" name="Tabla49" displayName="Tabla49" ref="F10:F18" totalsRowShown="0" headerRowDxfId="185" dataDxfId="184" dataCellStyle="Porcentaje">
  <autoFilter ref="F10:F18" xr:uid="{00000000-0009-0000-0100-000031000000}">
    <filterColumn colId="0" hiddenButton="1"/>
  </autoFilter>
  <tableColumns count="1">
    <tableColumn id="1" xr3:uid="{00000000-0010-0000-1100-000001000000}" name="Brecha" dataDxfId="183" totalsRowDxfId="182" dataCellStyle="Porcentaje">
      <calculatedColumnFormula>IF(AND(C11:D11),1-D11/C11,"N/A")</calculatedColumnFormula>
    </tableColumn>
  </tableColumns>
  <tableStyleInfo name="TableStyleLight9" showFirstColumn="0" showLastColumn="0" showRowStripes="0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12000000}" name="Tabla51" displayName="Tabla51" ref="F9:F10" totalsRowShown="0" headerRowDxfId="181" dataDxfId="180" dataCellStyle="Porcentaje">
  <autoFilter ref="F9:F10" xr:uid="{00000000-0009-0000-0100-000033000000}">
    <filterColumn colId="0" hiddenButton="1"/>
  </autoFilter>
  <tableColumns count="1">
    <tableColumn id="1" xr3:uid="{00000000-0010-0000-1200-000001000000}" name="Brecha" dataDxfId="179" dataCellStyle="Porcentaje">
      <calculatedColumnFormula>IF(AND(C10:D10),1-D10/C10,"N/A")</calculatedColumnFormula>
    </tableColumn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Dades_generals" displayName="Dades_generals" ref="A1:K28" totalsRowShown="0" dataDxfId="311" headerRowCellStyle="Normal" dataCellStyle="Normal">
  <sortState xmlns:xlrd2="http://schemas.microsoft.com/office/spreadsheetml/2017/richdata2" ref="A2:K28">
    <sortCondition ref="D2"/>
  </sortState>
  <tableColumns count="11">
    <tableColumn id="3" xr3:uid="{00000000-0010-0000-0100-000003000000}" name="Núm. ref." dataDxfId="310" dataCellStyle="Normal"/>
    <tableColumn id="26" xr3:uid="{00000000-0010-0000-0100-00001A000000}" name="Sexo" dataDxfId="309" dataCellStyle="Normal"/>
    <tableColumn id="33" xr3:uid="{00000000-0010-0000-0100-000021000000}" name="Categoria profesional" dataDxfId="308" dataCellStyle="Normal"/>
    <tableColumn id="34" xr3:uid="{00000000-0010-0000-0100-000022000000}" name="Grupo profesional" dataDxfId="307" dataCellStyle="Normal"/>
    <tableColumn id="35" xr3:uid="{00000000-0010-0000-0100-000023000000}" name="Puesto de trabajo" dataDxfId="306" dataCellStyle="Normal"/>
    <tableColumn id="36" xr3:uid="{00000000-0010-0000-0100-000024000000}" name="Salario base anual" dataDxfId="305" dataCellStyle="Normal"/>
    <tableColumn id="37" xr3:uid="{00000000-0010-0000-0100-000025000000}" name="Complementos salariales" dataDxfId="304" dataCellStyle="Normal"/>
    <tableColumn id="40" xr3:uid="{00000000-0010-0000-0100-000028000000}" name="Percepciones extrasalariales" dataDxfId="303" dataCellStyle="Normal"/>
    <tableColumn id="41" xr3:uid="{00000000-0010-0000-0100-000029000000}" name="Horas extraordinarias" dataDxfId="302" dataCellStyle="Normal"/>
    <tableColumn id="27" xr3:uid="{00000000-0010-0000-0100-00001B000000}" name="Horas complementarias" dataDxfId="301"/>
    <tableColumn id="7" xr3:uid="{00000000-0010-0000-0100-000007000000}" name="Retribución total anual" dataDxfId="300">
      <calculatedColumnFormula>SUM(Dades_generals[[#This Row],[Salario base anual]:[Horas complementarias]])</calculatedColumnFormula>
    </tableColumn>
  </tableColumns>
  <tableStyleInfo name="TableStyleMedium2" showFirstColumn="0" showLastColumn="0" showRowStripes="0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13000000}" name="Tabla53" displayName="Tabla53" ref="F10:F18" totalsRowShown="0" headerRowDxfId="174" dataDxfId="173" dataCellStyle="Porcentaje">
  <autoFilter ref="F10:F18" xr:uid="{00000000-0009-0000-0100-000035000000}">
    <filterColumn colId="0" hiddenButton="1"/>
  </autoFilter>
  <tableColumns count="1">
    <tableColumn id="1" xr3:uid="{00000000-0010-0000-1300-000001000000}" name="Brecha" dataDxfId="172" totalsRowDxfId="171" dataCellStyle="Porcentaje">
      <calculatedColumnFormula>IF(AND(C11:D11),1-D11/C11,"N/A")</calculatedColumnFormula>
    </tableColumn>
  </tableColumns>
  <tableStyleInfo name="TableStyleLight9" showFirstColumn="0" showLastColumn="0" showRowStripes="0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00000000-000C-0000-FFFF-FFFF14000000}" name="Tabla55" displayName="Tabla55" ref="F10:F18" totalsRowShown="0" headerRowDxfId="166" dataDxfId="165" dataCellStyle="Porcentaje">
  <autoFilter ref="F10:F18" xr:uid="{00000000-0009-0000-0100-000037000000}">
    <filterColumn colId="0" hiddenButton="1"/>
  </autoFilter>
  <tableColumns count="1">
    <tableColumn id="1" xr3:uid="{00000000-0010-0000-1400-000001000000}" name="Brecha" dataDxfId="164" totalsRowDxfId="163" dataCellStyle="Porcentaje">
      <calculatedColumnFormula>IF(AND(C11:D11),1-D11/C11,"N/A")</calculatedColumnFormula>
    </tableColumn>
  </tableColumns>
  <tableStyleInfo name="TableStyleLight9" showFirstColumn="0" showLastColumn="0" showRowStripes="0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00000000-000C-0000-FFFF-FFFF15000000}" name="Tabla57" displayName="Tabla57" ref="F10:F18" totalsRowShown="0" headerRowDxfId="158" dataDxfId="157" dataCellStyle="Porcentaje">
  <autoFilter ref="F10:F18" xr:uid="{00000000-0009-0000-0100-000039000000}">
    <filterColumn colId="0" hiddenButton="1"/>
  </autoFilter>
  <tableColumns count="1">
    <tableColumn id="1" xr3:uid="{00000000-0010-0000-1500-000001000000}" name="Brecha" dataDxfId="156" totalsRowDxfId="155" dataCellStyle="Porcentaje">
      <calculatedColumnFormula>IF(AND(C11:D11),1-D11/C11,"N/A")</calculatedColumnFormula>
    </tableColumn>
  </tableColumns>
  <tableStyleInfo name="TableStyleLight9" showFirstColumn="0" showLastColumn="0" showRowStripes="0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6000000}" name="Tabla516" displayName="Tabla516" ref="F9:F10" totalsRowShown="0" headerRowDxfId="154" dataDxfId="153">
  <tableColumns count="1">
    <tableColumn id="1" xr3:uid="{00000000-0010-0000-1600-000001000000}" name="Brecha" dataDxfId="152">
      <calculatedColumnFormula>IF(AND(C10:D10),1-D10/C10,"N/A")</calculatedColumnFormula>
    </tableColumn>
  </tableColumns>
  <tableStyleInfo name="TableStyleLight9" showFirstColumn="0" showLastColumn="0" showRowStripes="0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17000000}" name="Tabla37" displayName="Tabla37" ref="F10:F18" totalsRowShown="0" headerRowDxfId="146" dataDxfId="145">
  <autoFilter ref="F10:F18" xr:uid="{00000000-0009-0000-0100-000025000000}">
    <filterColumn colId="0" hiddenButton="1"/>
  </autoFilter>
  <tableColumns count="1">
    <tableColumn id="1" xr3:uid="{00000000-0010-0000-1700-000001000000}" name="Brecha" dataDxfId="144" totalsRowDxfId="143">
      <calculatedColumnFormula>IF(AND(C11:D11),1-D11/C11,"N/A")</calculatedColumnFormula>
    </tableColumn>
  </tableColumns>
  <tableStyleInfo name="TableStyleLight9" showFirstColumn="0" showLastColumn="0" showRowStripes="0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18000000}" name="Tabla39" displayName="Tabla39" ref="F10:F18" totalsRowShown="0" headerRowDxfId="137" dataDxfId="136">
  <autoFilter ref="F10:F18" xr:uid="{00000000-0009-0000-0100-000027000000}">
    <filterColumn colId="0" hiddenButton="1"/>
  </autoFilter>
  <tableColumns count="1">
    <tableColumn id="1" xr3:uid="{00000000-0010-0000-1800-000001000000}" name="Brecha" dataDxfId="135" totalsRowDxfId="134">
      <calculatedColumnFormula>IF(AND(C11:D11),1-D11/C11,"N/A")</calculatedColumnFormula>
    </tableColumn>
  </tableColumns>
  <tableStyleInfo name="TableStyleLight9" showFirstColumn="0" showLastColumn="0" showRowStripes="0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19000000}" name="Tabla41" displayName="Tabla41" ref="F10:F18" totalsRowShown="0" headerRowDxfId="128" dataDxfId="127">
  <autoFilter ref="F10:F18" xr:uid="{00000000-0009-0000-0100-000029000000}">
    <filterColumn colId="0" hiddenButton="1"/>
  </autoFilter>
  <tableColumns count="1">
    <tableColumn id="1" xr3:uid="{00000000-0010-0000-1900-000001000000}" name="Brecha" dataDxfId="126" totalsRowDxfId="125">
      <calculatedColumnFormula>IF(AND(C11:D11),1-D11/C11,"N/A")</calculatedColumnFormula>
    </tableColumn>
  </tableColumns>
  <tableStyleInfo name="TableStyleLight9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la2" displayName="Tabla2" ref="F9:F10" totalsRowShown="0" headerRowDxfId="299" dataDxfId="298" dataCellStyle="Porcentaje">
  <autoFilter ref="F9:F10" xr:uid="{00000000-0009-0000-0100-000002000000}">
    <filterColumn colId="0" hiddenButton="1"/>
  </autoFilter>
  <tableColumns count="1">
    <tableColumn id="1" xr3:uid="{00000000-0010-0000-0200-000001000000}" name="Brecha" dataDxfId="297" dataCellStyle="Porcentaje">
      <calculatedColumnFormula>IF(AND(C10:D10),1-D10/C10,"N/A")</calculatedColumnFormula>
    </tableColumn>
  </tableColumns>
  <tableStyleInfo name="TableStyleLight9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4" displayName="Tabla4" ref="F10:F18" totalsRowShown="0" headerRowDxfId="291">
  <autoFilter ref="F10:F18" xr:uid="{00000000-0009-0000-0100-000004000000}">
    <filterColumn colId="0" hiddenButton="1"/>
  </autoFilter>
  <tableColumns count="1">
    <tableColumn id="1" xr3:uid="{00000000-0010-0000-0300-000001000000}" name="Brecha" dataDxfId="290" totalsRowDxfId="289">
      <calculatedColumnFormula>IF(AND(C11:D11),1-D11/C11,"N/A")</calculatedColumnFormula>
    </tableColumn>
  </tableColumns>
  <tableStyleInfo name="TableStyleLight9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a7" displayName="Tabla7" ref="F10:F18" totalsRowShown="0" headerRowDxfId="283" dataDxfId="282" dataCellStyle="Porcentaje">
  <autoFilter ref="F10:F18" xr:uid="{00000000-0009-0000-0100-000007000000}">
    <filterColumn colId="0" hiddenButton="1"/>
  </autoFilter>
  <tableColumns count="1">
    <tableColumn id="1" xr3:uid="{00000000-0010-0000-0400-000001000000}" name="Brecha" dataDxfId="281" totalsRowDxfId="280" dataCellStyle="Porcentaje">
      <calculatedColumnFormula>IF(AND(C11:D11),1-D11/C11,"N/A")</calculatedColumnFormula>
    </tableColumn>
  </tableColumns>
  <tableStyleInfo name="TableStyleLight9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5000000}" name="Tabla9" displayName="Tabla9" ref="F10:F18" totalsRowShown="0" headerRowDxfId="273" dataDxfId="272" dataCellStyle="Porcentaje">
  <autoFilter ref="F10:F18" xr:uid="{00000000-0009-0000-0100-000009000000}">
    <filterColumn colId="0" hiddenButton="1"/>
  </autoFilter>
  <tableColumns count="1">
    <tableColumn id="1" xr3:uid="{00000000-0010-0000-0500-000001000000}" name="Brecha" dataDxfId="271" totalsRowDxfId="270" dataCellStyle="Porcentaje">
      <calculatedColumnFormula>IF(AND(D11:D11),1-D11/C11,"N/A")</calculatedColumnFormula>
    </tableColumn>
  </tableColumns>
  <tableStyleInfo name="TableStyleLight9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a11" displayName="Tabla11" ref="F9:F10" totalsRowShown="0" headerRowDxfId="269" dataDxfId="268" dataCellStyle="Porcentaje">
  <autoFilter ref="F9:F10" xr:uid="{00000000-0009-0000-0100-00000B000000}">
    <filterColumn colId="0" hiddenButton="1"/>
  </autoFilter>
  <tableColumns count="1">
    <tableColumn id="1" xr3:uid="{00000000-0010-0000-0600-000001000000}" name="Brecha" dataDxfId="267" dataCellStyle="Porcentaje">
      <calculatedColumnFormula>IF(AND(C10:D10),1-D10/C10,"N/A")</calculatedColumnFormula>
    </tableColumn>
  </tableColumns>
  <tableStyleInfo name="TableStyleLight9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7000000}" name="Tabla13" displayName="Tabla13" ref="F10:F18" totalsRowShown="0" headerRowDxfId="261" dataDxfId="260" dataCellStyle="Porcentaje">
  <autoFilter ref="F10:F18" xr:uid="{00000000-0009-0000-0100-00000D000000}">
    <filterColumn colId="0" hiddenButton="1"/>
  </autoFilter>
  <tableColumns count="1">
    <tableColumn id="1" xr3:uid="{00000000-0010-0000-0700-000001000000}" name="Brecha" dataDxfId="259" totalsRowDxfId="258" dataCellStyle="Porcentaje">
      <calculatedColumnFormula>+IF(AND(C11:D11),1-D11/C11,"N/A")</calculatedColumnFormula>
    </tableColumn>
  </tableColumns>
  <tableStyleInfo name="TableStyleLight9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8000000}" name="Tabla15" displayName="Tabla15" ref="F10:F18" totalsRowShown="0" headerRowDxfId="253" dataDxfId="252" dataCellStyle="Porcentaje">
  <autoFilter ref="F10:F18" xr:uid="{00000000-0009-0000-0100-00000F000000}">
    <filterColumn colId="0" hiddenButton="1"/>
  </autoFilter>
  <tableColumns count="1">
    <tableColumn id="1" xr3:uid="{00000000-0010-0000-0800-000001000000}" name="Brecha" dataDxfId="251" totalsRowDxfId="250" dataCellStyle="Porcentaje">
      <calculatedColumnFormula>IF(AND(C11:D11),1-D11/C11,"N/A")</calculatedColumnFormula>
    </tableColumn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Igualand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0000"/>
      </a:accent1>
      <a:accent2>
        <a:srgbClr val="C00000"/>
      </a:accent2>
      <a:accent3>
        <a:srgbClr val="00B050"/>
      </a:accent3>
      <a:accent4>
        <a:srgbClr val="0070C0"/>
      </a:accent4>
      <a:accent5>
        <a:srgbClr val="FFC000"/>
      </a:accent5>
      <a:accent6>
        <a:srgbClr val="00B0F0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ivotTable" Target="../pivotTables/pivotTable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ivotTable" Target="../pivotTables/pivotTable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ivotTable" Target="../pivotTables/pivotTable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ivotTable" Target="../pivotTables/pivotTable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ivotTable" Target="../pivotTables/pivotTable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ivotTable" Target="../pivotTables/pivotTable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ivotTable" Target="../pivotTables/pivotTable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5.xml"/><Relationship Id="rId1" Type="http://schemas.openxmlformats.org/officeDocument/2006/relationships/pivotTable" Target="../pivotTables/pivotTable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6.xml"/><Relationship Id="rId1" Type="http://schemas.openxmlformats.org/officeDocument/2006/relationships/pivotTable" Target="../pivotTables/pivotTable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7.xml"/><Relationship Id="rId1" Type="http://schemas.openxmlformats.org/officeDocument/2006/relationships/pivotTable" Target="../pivotTables/pivotTable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8.xml"/><Relationship Id="rId1" Type="http://schemas.openxmlformats.org/officeDocument/2006/relationships/pivotTable" Target="../pivotTables/pivotTable18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19.xml"/><Relationship Id="rId1" Type="http://schemas.openxmlformats.org/officeDocument/2006/relationships/pivotTable" Target="../pivotTables/pivotTable19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20.xml"/><Relationship Id="rId4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1.xml"/><Relationship Id="rId1" Type="http://schemas.openxmlformats.org/officeDocument/2006/relationships/pivotTable" Target="../pivotTables/pivotTable21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22.xml"/><Relationship Id="rId1" Type="http://schemas.openxmlformats.org/officeDocument/2006/relationships/pivotTable" Target="../pivotTables/pivotTable22.x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23.xml"/><Relationship Id="rId1" Type="http://schemas.openxmlformats.org/officeDocument/2006/relationships/pivotTable" Target="../pivotTables/pivotTable23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drawing" Target="../drawings/drawing24.xml"/><Relationship Id="rId1" Type="http://schemas.openxmlformats.org/officeDocument/2006/relationships/pivotTable" Target="../pivotTables/pivotTable2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6.xml"/><Relationship Id="rId4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GP51"/>
  <sheetViews>
    <sheetView showGridLines="0" topLeftCell="A52" zoomScaleNormal="100" workbookViewId="0">
      <selection activeCell="D51" sqref="D51"/>
    </sheetView>
  </sheetViews>
  <sheetFormatPr baseColWidth="10" defaultColWidth="11.42578125" defaultRowHeight="15" x14ac:dyDescent="0.25"/>
  <cols>
    <col min="2" max="2" width="35.85546875" customWidth="1"/>
    <col min="3" max="3" width="38.5703125" bestFit="1" customWidth="1"/>
    <col min="4" max="4" width="71.42578125" customWidth="1"/>
  </cols>
  <sheetData>
    <row r="1" spans="2:4" x14ac:dyDescent="0.25">
      <c r="B1" s="35"/>
      <c r="C1" s="35"/>
      <c r="D1" s="35"/>
    </row>
    <row r="2" spans="2:4" ht="45" customHeight="1" x14ac:dyDescent="0.25">
      <c r="B2" s="4"/>
      <c r="C2" s="4"/>
      <c r="D2" s="4"/>
    </row>
    <row r="3" spans="2:4" x14ac:dyDescent="0.25">
      <c r="B3" s="3"/>
      <c r="C3" s="3"/>
      <c r="D3" s="3"/>
    </row>
    <row r="4" spans="2:4" ht="23.45" customHeight="1" x14ac:dyDescent="0.35">
      <c r="B4" s="14" t="s">
        <v>78</v>
      </c>
      <c r="C4" s="14"/>
      <c r="D4" s="14"/>
    </row>
    <row r="5" spans="2:4" ht="14.45" customHeight="1" x14ac:dyDescent="0.25"/>
    <row r="6" spans="2:4" x14ac:dyDescent="0.25">
      <c r="B6" s="13" t="s">
        <v>79</v>
      </c>
      <c r="C6" s="13"/>
      <c r="D6" s="13"/>
    </row>
    <row r="7" spans="2:4" x14ac:dyDescent="0.25">
      <c r="B7" t="s">
        <v>80</v>
      </c>
    </row>
    <row r="8" spans="2:4" x14ac:dyDescent="0.25">
      <c r="B8" t="s">
        <v>81</v>
      </c>
    </row>
    <row r="9" spans="2:4" x14ac:dyDescent="0.25">
      <c r="B9" t="s">
        <v>82</v>
      </c>
    </row>
    <row r="10" spans="2:4" ht="14.45" customHeight="1" x14ac:dyDescent="0.25"/>
    <row r="11" spans="2:4" ht="14.45" customHeight="1" x14ac:dyDescent="0.25">
      <c r="B11" s="13" t="s">
        <v>83</v>
      </c>
      <c r="C11" s="13"/>
      <c r="D11" s="13"/>
    </row>
    <row r="12" spans="2:4" ht="14.45" customHeight="1" x14ac:dyDescent="0.25"/>
    <row r="13" spans="2:4" x14ac:dyDescent="0.25">
      <c r="B13" s="13" t="s">
        <v>91</v>
      </c>
      <c r="C13" s="13"/>
      <c r="D13" s="13"/>
    </row>
    <row r="14" spans="2:4" ht="14.45" customHeight="1" x14ac:dyDescent="0.25"/>
    <row r="15" spans="2:4" x14ac:dyDescent="0.25">
      <c r="B15" s="13" t="s">
        <v>84</v>
      </c>
      <c r="C15" s="13"/>
      <c r="D15" s="13"/>
    </row>
    <row r="16" spans="2:4" x14ac:dyDescent="0.25">
      <c r="B16" t="s">
        <v>85</v>
      </c>
    </row>
    <row r="17" spans="2:4" x14ac:dyDescent="0.25">
      <c r="B17" t="s">
        <v>86</v>
      </c>
    </row>
    <row r="18" spans="2:4" x14ac:dyDescent="0.25">
      <c r="B18" t="s">
        <v>87</v>
      </c>
    </row>
    <row r="19" spans="2:4" x14ac:dyDescent="0.25">
      <c r="B19" t="s">
        <v>88</v>
      </c>
    </row>
    <row r="20" spans="2:4" x14ac:dyDescent="0.25">
      <c r="B20" t="s">
        <v>89</v>
      </c>
    </row>
    <row r="21" spans="2:4" ht="14.45" customHeight="1" x14ac:dyDescent="0.25">
      <c r="B21" t="s">
        <v>90</v>
      </c>
    </row>
    <row r="22" spans="2:4" ht="14.45" customHeight="1" x14ac:dyDescent="0.25"/>
    <row r="23" spans="2:4" ht="14.45" customHeight="1" x14ac:dyDescent="0.25"/>
    <row r="24" spans="2:4" x14ac:dyDescent="0.25">
      <c r="B24" s="13" t="s">
        <v>92</v>
      </c>
      <c r="C24" s="13"/>
      <c r="D24" s="13"/>
    </row>
    <row r="25" spans="2:4" ht="14.45" customHeight="1" x14ac:dyDescent="0.25">
      <c r="B25" s="35"/>
      <c r="C25" s="35"/>
      <c r="D25" s="35"/>
    </row>
    <row r="26" spans="2:4" x14ac:dyDescent="0.25">
      <c r="B26" t="s">
        <v>0</v>
      </c>
      <c r="C26" t="s">
        <v>76</v>
      </c>
      <c r="D26" t="s">
        <v>77</v>
      </c>
    </row>
    <row r="27" spans="2:4" ht="30" x14ac:dyDescent="0.25">
      <c r="B27" s="15" t="s">
        <v>3</v>
      </c>
      <c r="C27" s="15" t="s">
        <v>4</v>
      </c>
      <c r="D27" s="15"/>
    </row>
    <row r="28" spans="2:4" ht="45" x14ac:dyDescent="0.25">
      <c r="B28" s="15" t="s">
        <v>5</v>
      </c>
      <c r="C28" s="15" t="s">
        <v>28</v>
      </c>
      <c r="D28" s="15" t="s">
        <v>29</v>
      </c>
    </row>
    <row r="29" spans="2:4" ht="45" x14ac:dyDescent="0.25">
      <c r="B29" s="15" t="s">
        <v>6</v>
      </c>
      <c r="C29" s="15" t="s">
        <v>30</v>
      </c>
      <c r="D29" s="15" t="s">
        <v>31</v>
      </c>
    </row>
    <row r="30" spans="2:4" ht="45" x14ac:dyDescent="0.25">
      <c r="B30" s="15" t="s">
        <v>7</v>
      </c>
      <c r="C30" s="15" t="s">
        <v>32</v>
      </c>
      <c r="D30" s="15" t="s">
        <v>33</v>
      </c>
    </row>
    <row r="31" spans="2:4" ht="45" x14ac:dyDescent="0.25">
      <c r="B31" s="15" t="s">
        <v>8</v>
      </c>
      <c r="C31" s="15" t="s">
        <v>34</v>
      </c>
      <c r="D31" s="15" t="s">
        <v>35</v>
      </c>
    </row>
    <row r="32" spans="2:4" ht="60" x14ac:dyDescent="0.25">
      <c r="B32" s="16" t="s">
        <v>9</v>
      </c>
      <c r="C32" s="15" t="s">
        <v>36</v>
      </c>
      <c r="D32" s="15" t="s">
        <v>37</v>
      </c>
    </row>
    <row r="33" spans="2:198" ht="60" x14ac:dyDescent="0.25">
      <c r="B33" s="15" t="s">
        <v>2</v>
      </c>
      <c r="C33" s="15" t="s">
        <v>38</v>
      </c>
      <c r="D33" s="15" t="s">
        <v>39</v>
      </c>
    </row>
    <row r="34" spans="2:198" ht="60" x14ac:dyDescent="0.25">
      <c r="B34" s="15" t="s">
        <v>10</v>
      </c>
      <c r="C34" s="15" t="s">
        <v>40</v>
      </c>
      <c r="D34" s="15" t="s">
        <v>41</v>
      </c>
    </row>
    <row r="35" spans="2:198" ht="60" x14ac:dyDescent="0.25">
      <c r="B35" s="15" t="s">
        <v>11</v>
      </c>
      <c r="C35" s="15" t="s">
        <v>42</v>
      </c>
      <c r="D35" s="15" t="s">
        <v>43</v>
      </c>
    </row>
    <row r="36" spans="2:198" ht="75" x14ac:dyDescent="0.25">
      <c r="B36" s="15" t="s">
        <v>12</v>
      </c>
      <c r="C36" s="15" t="s">
        <v>44</v>
      </c>
      <c r="D36" s="15" t="s">
        <v>45</v>
      </c>
    </row>
    <row r="37" spans="2:198" ht="75" x14ac:dyDescent="0.25">
      <c r="B37" s="15" t="s">
        <v>13</v>
      </c>
      <c r="C37" s="15" t="s">
        <v>46</v>
      </c>
      <c r="D37" s="15" t="s">
        <v>47</v>
      </c>
    </row>
    <row r="38" spans="2:198" ht="75" x14ac:dyDescent="0.25">
      <c r="B38" s="15" t="s">
        <v>14</v>
      </c>
      <c r="C38" s="15" t="s">
        <v>48</v>
      </c>
      <c r="D38" s="15" t="s">
        <v>49</v>
      </c>
    </row>
    <row r="39" spans="2:198" ht="75" x14ac:dyDescent="0.25">
      <c r="B39" s="15" t="s">
        <v>15</v>
      </c>
      <c r="C39" s="15" t="s">
        <v>50</v>
      </c>
      <c r="D39" s="15" t="s">
        <v>51</v>
      </c>
    </row>
    <row r="40" spans="2:198" ht="75" x14ac:dyDescent="0.25">
      <c r="B40" s="15" t="s">
        <v>16</v>
      </c>
      <c r="C40" s="15" t="s">
        <v>52</v>
      </c>
      <c r="D40" s="15" t="s">
        <v>53</v>
      </c>
    </row>
    <row r="41" spans="2:198" ht="75" x14ac:dyDescent="0.25">
      <c r="B41" s="15" t="s">
        <v>17</v>
      </c>
      <c r="C41" s="15" t="s">
        <v>54</v>
      </c>
      <c r="D41" s="15" t="s">
        <v>55</v>
      </c>
    </row>
    <row r="42" spans="2:198" ht="75" x14ac:dyDescent="0.25">
      <c r="B42" s="15" t="s">
        <v>18</v>
      </c>
      <c r="C42" s="15" t="s">
        <v>56</v>
      </c>
      <c r="D42" s="15" t="s">
        <v>57</v>
      </c>
    </row>
    <row r="43" spans="2:198" ht="75" x14ac:dyDescent="0.25">
      <c r="B43" s="15" t="s">
        <v>19</v>
      </c>
      <c r="C43" s="15" t="s">
        <v>58</v>
      </c>
      <c r="D43" s="15" t="s">
        <v>59</v>
      </c>
    </row>
    <row r="44" spans="2:198" ht="75" x14ac:dyDescent="0.25">
      <c r="B44" s="15" t="s">
        <v>20</v>
      </c>
      <c r="C44" s="15" t="s">
        <v>60</v>
      </c>
      <c r="D44" s="15" t="s">
        <v>61</v>
      </c>
    </row>
    <row r="45" spans="2:198" ht="75" x14ac:dyDescent="0.25">
      <c r="B45" s="15" t="s">
        <v>21</v>
      </c>
      <c r="C45" s="15" t="s">
        <v>62</v>
      </c>
      <c r="D45" s="15" t="s">
        <v>63</v>
      </c>
    </row>
    <row r="46" spans="2:198" ht="75" x14ac:dyDescent="0.25">
      <c r="B46" s="15" t="s">
        <v>22</v>
      </c>
      <c r="C46" s="15" t="s">
        <v>64</v>
      </c>
      <c r="D46" s="15" t="s">
        <v>65</v>
      </c>
    </row>
    <row r="47" spans="2:198" ht="75" x14ac:dyDescent="0.25">
      <c r="B47" s="15" t="s">
        <v>23</v>
      </c>
      <c r="C47" s="15" t="s">
        <v>66</v>
      </c>
      <c r="D47" s="15" t="s">
        <v>67</v>
      </c>
    </row>
    <row r="48" spans="2:198" ht="60" x14ac:dyDescent="0.25">
      <c r="B48" s="17" t="s">
        <v>24</v>
      </c>
      <c r="C48" s="15" t="s">
        <v>68</v>
      </c>
      <c r="D48" s="15" t="s">
        <v>69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</row>
    <row r="49" spans="1:198" s="11" customFormat="1" ht="75" x14ac:dyDescent="0.25">
      <c r="A49" s="5"/>
      <c r="B49" s="17" t="s">
        <v>25</v>
      </c>
      <c r="C49" s="15" t="s">
        <v>70</v>
      </c>
      <c r="D49" s="15" t="s">
        <v>71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</row>
    <row r="50" spans="1:198" s="11" customFormat="1" ht="75" x14ac:dyDescent="0.25">
      <c r="A50" s="5"/>
      <c r="B50" s="17" t="s">
        <v>26</v>
      </c>
      <c r="C50" s="15" t="s">
        <v>72</v>
      </c>
      <c r="D50" s="15" t="s">
        <v>73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</row>
    <row r="51" spans="1:198" s="11" customFormat="1" ht="75" x14ac:dyDescent="0.25">
      <c r="A51" s="5"/>
      <c r="B51" s="17" t="s">
        <v>27</v>
      </c>
      <c r="C51" s="15" t="s">
        <v>74</v>
      </c>
      <c r="D51" s="15" t="s">
        <v>75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</row>
  </sheetData>
  <mergeCells count="2">
    <mergeCell ref="B1:D1"/>
    <mergeCell ref="B25:D25"/>
  </mergeCells>
  <pageMargins left="0.7" right="0.7" top="0.75" bottom="0.75" header="0.3" footer="0.3"/>
  <pageSetup paperSize="9" scale="36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2:T34"/>
  <sheetViews>
    <sheetView showGridLines="0" workbookViewId="0">
      <selection activeCell="C11" sqref="C11:E18"/>
    </sheetView>
  </sheetViews>
  <sheetFormatPr baseColWidth="10" defaultColWidth="11.42578125" defaultRowHeight="15" x14ac:dyDescent="0.25"/>
  <cols>
    <col min="2" max="2" width="27.5703125" bestFit="1" customWidth="1"/>
    <col min="3" max="4" width="12" bestFit="1" customWidth="1"/>
    <col min="5" max="5" width="12.7109375" bestFit="1" customWidth="1"/>
    <col min="6" max="6" width="6.7109375" bestFit="1" customWidth="1"/>
  </cols>
  <sheetData>
    <row r="2" spans="2:20" ht="23.45" x14ac:dyDescent="0.55000000000000004">
      <c r="B2" s="36" t="s">
        <v>131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ht="14.45" x14ac:dyDescent="0.35">
      <c r="B4" s="37" t="s">
        <v>132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19" t="s">
        <v>135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s="26" t="s">
        <v>142</v>
      </c>
    </row>
    <row r="11" spans="2:20" x14ac:dyDescent="0.25">
      <c r="B11" s="18" t="s">
        <v>119</v>
      </c>
      <c r="C11" s="40">
        <v>24000</v>
      </c>
      <c r="D11" s="40">
        <v>0</v>
      </c>
      <c r="E11" s="40">
        <v>24000</v>
      </c>
      <c r="F11" s="24" t="str">
        <f t="shared" ref="F11:F18" si="0">IF(AND(C11:D11),1-D11/C11,"N/A")</f>
        <v>N/A</v>
      </c>
    </row>
    <row r="12" spans="2:20" x14ac:dyDescent="0.25">
      <c r="B12" s="18" t="s">
        <v>120</v>
      </c>
      <c r="C12" s="40">
        <v>21500</v>
      </c>
      <c r="D12" s="40">
        <v>14559</v>
      </c>
      <c r="E12" s="40">
        <v>19186.333333333332</v>
      </c>
      <c r="F12" s="24">
        <f t="shared" si="0"/>
        <v>0.32283720930232562</v>
      </c>
    </row>
    <row r="13" spans="2:20" x14ac:dyDescent="0.25">
      <c r="B13" s="18" t="s">
        <v>121</v>
      </c>
      <c r="C13" s="40">
        <v>20000</v>
      </c>
      <c r="D13" s="40">
        <v>19334</v>
      </c>
      <c r="E13" s="40">
        <v>19667</v>
      </c>
      <c r="F13" s="24">
        <f t="shared" si="0"/>
        <v>3.3299999999999996E-2</v>
      </c>
    </row>
    <row r="14" spans="2:20" x14ac:dyDescent="0.25">
      <c r="B14" s="18" t="s">
        <v>122</v>
      </c>
      <c r="C14" s="40">
        <v>18000</v>
      </c>
      <c r="D14" s="40">
        <v>18000</v>
      </c>
      <c r="E14" s="40">
        <v>18000</v>
      </c>
      <c r="F14" s="24">
        <f t="shared" si="0"/>
        <v>0</v>
      </c>
    </row>
    <row r="15" spans="2:20" x14ac:dyDescent="0.25">
      <c r="B15" s="18" t="s">
        <v>123</v>
      </c>
      <c r="C15" s="40">
        <v>16000</v>
      </c>
      <c r="D15" s="40">
        <v>13333.333333333334</v>
      </c>
      <c r="E15" s="40">
        <v>14400</v>
      </c>
      <c r="F15" s="24">
        <f t="shared" si="0"/>
        <v>0.16666666666666663</v>
      </c>
    </row>
    <row r="16" spans="2:20" x14ac:dyDescent="0.25">
      <c r="B16" s="18" t="s">
        <v>124</v>
      </c>
      <c r="C16" s="40">
        <v>14000</v>
      </c>
      <c r="D16" s="40">
        <v>12915.395</v>
      </c>
      <c r="E16" s="40">
        <v>13132.316000000001</v>
      </c>
      <c r="F16" s="24">
        <f t="shared" si="0"/>
        <v>7.7471785714285701E-2</v>
      </c>
    </row>
    <row r="17" spans="2:6" x14ac:dyDescent="0.25">
      <c r="B17" s="18" t="s">
        <v>125</v>
      </c>
      <c r="C17" s="40">
        <v>12000</v>
      </c>
      <c r="D17" s="40">
        <v>8708.5</v>
      </c>
      <c r="E17" s="40">
        <v>9805.6666666666661</v>
      </c>
      <c r="F17" s="24">
        <f t="shared" si="0"/>
        <v>0.27429166666666671</v>
      </c>
    </row>
    <row r="18" spans="2:6" ht="15.75" thickBot="1" x14ac:dyDescent="0.3">
      <c r="B18" s="18" t="s">
        <v>133</v>
      </c>
      <c r="C18" s="40">
        <v>19307.692307692309</v>
      </c>
      <c r="D18" s="40">
        <v>14259.97</v>
      </c>
      <c r="E18" s="40">
        <v>16690.354814814815</v>
      </c>
      <c r="F18" s="27">
        <f t="shared" si="0"/>
        <v>0.26143581673306782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2:T27"/>
  <sheetViews>
    <sheetView showGridLines="0" workbookViewId="0">
      <selection activeCell="C10" sqref="C10:E10"/>
    </sheetView>
  </sheetViews>
  <sheetFormatPr baseColWidth="10" defaultColWidth="11.42578125" defaultRowHeight="15" x14ac:dyDescent="0.25"/>
  <cols>
    <col min="2" max="2" width="35.7109375" bestFit="1" customWidth="1"/>
    <col min="3" max="4" width="11" bestFit="1" customWidth="1"/>
    <col min="5" max="5" width="12.7109375" bestFit="1" customWidth="1"/>
    <col min="6" max="6" width="11.5703125" bestFit="1" customWidth="1"/>
  </cols>
  <sheetData>
    <row r="2" spans="2:20" ht="23.45" x14ac:dyDescent="0.55000000000000004">
      <c r="B2" s="36" t="s">
        <v>12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ht="14.45" x14ac:dyDescent="0.35">
      <c r="B4" s="37" t="s">
        <v>45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9"/>
      <c r="C9" s="9" t="s">
        <v>104</v>
      </c>
      <c r="D9" s="9" t="s">
        <v>103</v>
      </c>
      <c r="E9" s="9" t="s">
        <v>133</v>
      </c>
      <c r="F9" t="s">
        <v>142</v>
      </c>
    </row>
    <row r="10" spans="2:20" ht="15.75" thickBot="1" x14ac:dyDescent="0.3">
      <c r="B10" s="9" t="s">
        <v>136</v>
      </c>
      <c r="C10" s="42">
        <v>1692.3076923076924</v>
      </c>
      <c r="D10" s="42">
        <v>432.14285714285717</v>
      </c>
      <c r="E10" s="42">
        <v>1038.8888888888889</v>
      </c>
      <c r="F10" s="30">
        <f>IF(AND(C10:D10),1-D10/C10,"N/A")</f>
        <v>0.74464285714285716</v>
      </c>
    </row>
    <row r="26" spans="6:6" ht="14.45" x14ac:dyDescent="0.35"/>
    <row r="27" spans="6:6" ht="14.45" x14ac:dyDescent="0.35">
      <c r="F27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2:T34"/>
  <sheetViews>
    <sheetView showGridLines="0" topLeftCell="B1" workbookViewId="0">
      <selection activeCell="E24" sqref="E24"/>
    </sheetView>
  </sheetViews>
  <sheetFormatPr baseColWidth="10" defaultColWidth="11.42578125" defaultRowHeight="15" x14ac:dyDescent="0.25"/>
  <cols>
    <col min="2" max="2" width="43.85546875" bestFit="1" customWidth="1"/>
    <col min="3" max="4" width="11" bestFit="1" customWidth="1"/>
    <col min="5" max="5" width="12.7109375" bestFit="1" customWidth="1"/>
    <col min="6" max="6" width="6.7109375" bestFit="1" customWidth="1"/>
  </cols>
  <sheetData>
    <row r="2" spans="2:20" ht="23.25" x14ac:dyDescent="0.35">
      <c r="B2" s="36" t="s">
        <v>13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x14ac:dyDescent="0.25">
      <c r="B4" s="37" t="s">
        <v>47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ht="14.45" x14ac:dyDescent="0.35">
      <c r="B9" s="19" t="s">
        <v>136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t="s">
        <v>142</v>
      </c>
    </row>
    <row r="11" spans="2:20" x14ac:dyDescent="0.25">
      <c r="B11" s="18" t="s">
        <v>105</v>
      </c>
      <c r="C11" s="40">
        <v>1833.3333333333333</v>
      </c>
      <c r="D11" s="40">
        <v>0</v>
      </c>
      <c r="E11" s="40">
        <v>1833.3333333333333</v>
      </c>
      <c r="F11" s="24" t="str">
        <f t="shared" ref="F11:F18" si="0">IF(AND(C11:D11),1-D11/C11,"N/A")</f>
        <v>N/A</v>
      </c>
    </row>
    <row r="12" spans="2:20" x14ac:dyDescent="0.25">
      <c r="B12" s="18" t="s">
        <v>106</v>
      </c>
      <c r="C12" s="40">
        <v>6050</v>
      </c>
      <c r="D12" s="40">
        <v>1000</v>
      </c>
      <c r="E12" s="40">
        <v>4366.666666666667</v>
      </c>
      <c r="F12" s="24">
        <f t="shared" si="0"/>
        <v>0.83471074380165289</v>
      </c>
    </row>
    <row r="13" spans="2:20" x14ac:dyDescent="0.25">
      <c r="B13" s="18" t="s">
        <v>107</v>
      </c>
      <c r="C13" s="40">
        <v>800</v>
      </c>
      <c r="D13" s="40">
        <v>750</v>
      </c>
      <c r="E13" s="40">
        <v>775</v>
      </c>
      <c r="F13" s="24">
        <f t="shared" si="0"/>
        <v>6.25E-2</v>
      </c>
    </row>
    <row r="14" spans="2:20" x14ac:dyDescent="0.25">
      <c r="B14" s="18" t="s">
        <v>108</v>
      </c>
      <c r="C14" s="40">
        <v>600</v>
      </c>
      <c r="D14" s="40">
        <v>600</v>
      </c>
      <c r="E14" s="40">
        <v>600</v>
      </c>
      <c r="F14" s="24">
        <f t="shared" si="0"/>
        <v>0</v>
      </c>
    </row>
    <row r="15" spans="2:20" x14ac:dyDescent="0.25">
      <c r="B15" s="18" t="s">
        <v>109</v>
      </c>
      <c r="C15" s="40">
        <v>400</v>
      </c>
      <c r="D15" s="40">
        <v>333.33333333333331</v>
      </c>
      <c r="E15" s="40">
        <v>360</v>
      </c>
      <c r="F15" s="24">
        <f t="shared" si="0"/>
        <v>0.16666666666666674</v>
      </c>
    </row>
    <row r="16" spans="2:20" x14ac:dyDescent="0.25">
      <c r="B16" s="18" t="s">
        <v>110</v>
      </c>
      <c r="C16" s="40">
        <v>300</v>
      </c>
      <c r="D16" s="40">
        <v>300</v>
      </c>
      <c r="E16" s="40">
        <v>300</v>
      </c>
      <c r="F16" s="24">
        <f t="shared" si="0"/>
        <v>0</v>
      </c>
    </row>
    <row r="17" spans="2:6" x14ac:dyDescent="0.25">
      <c r="B17" s="18" t="s">
        <v>111</v>
      </c>
      <c r="C17" s="40">
        <v>300</v>
      </c>
      <c r="D17" s="40">
        <v>0</v>
      </c>
      <c r="E17" s="40">
        <v>100</v>
      </c>
      <c r="F17" s="24" t="str">
        <f t="shared" si="0"/>
        <v>N/A</v>
      </c>
    </row>
    <row r="18" spans="2:6" ht="15.75" thickBot="1" x14ac:dyDescent="0.3">
      <c r="B18" s="18" t="s">
        <v>133</v>
      </c>
      <c r="C18" s="40">
        <v>1692.3076923076924</v>
      </c>
      <c r="D18" s="40">
        <v>432.14285714285717</v>
      </c>
      <c r="E18" s="40">
        <v>1038.8888888888889</v>
      </c>
      <c r="F18" s="27">
        <f t="shared" si="0"/>
        <v>0.74464285714285716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2:T34"/>
  <sheetViews>
    <sheetView showGridLines="0" topLeftCell="B1" workbookViewId="0">
      <selection activeCell="L30" sqref="L30"/>
    </sheetView>
  </sheetViews>
  <sheetFormatPr baseColWidth="10" defaultColWidth="11.42578125" defaultRowHeight="15" x14ac:dyDescent="0.25"/>
  <cols>
    <col min="2" max="2" width="43.85546875" bestFit="1" customWidth="1"/>
    <col min="3" max="4" width="11" bestFit="1" customWidth="1"/>
    <col min="5" max="5" width="12.7109375" bestFit="1" customWidth="1"/>
    <col min="6" max="6" width="6.7109375" bestFit="1" customWidth="1"/>
  </cols>
  <sheetData>
    <row r="2" spans="2:20" ht="23.45" x14ac:dyDescent="0.55000000000000004">
      <c r="B2" s="36" t="s">
        <v>14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ht="14.45" x14ac:dyDescent="0.35">
      <c r="B4" s="37" t="s">
        <v>49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ht="14.45" x14ac:dyDescent="0.35">
      <c r="B9" s="19" t="s">
        <v>136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t="s">
        <v>142</v>
      </c>
    </row>
    <row r="11" spans="2:20" x14ac:dyDescent="0.25">
      <c r="B11" s="18" t="s">
        <v>112</v>
      </c>
      <c r="C11" s="40">
        <v>1833.3333333333333</v>
      </c>
      <c r="D11" s="40">
        <v>0</v>
      </c>
      <c r="E11" s="40">
        <v>1833.3333333333333</v>
      </c>
      <c r="F11" s="24" t="str">
        <f t="shared" ref="F11:F18" si="0">IF(AND(C11:D11),1-D11/C11,"N/A")</f>
        <v>N/A</v>
      </c>
    </row>
    <row r="12" spans="2:20" x14ac:dyDescent="0.25">
      <c r="B12" s="18" t="s">
        <v>113</v>
      </c>
      <c r="C12" s="40">
        <v>6050</v>
      </c>
      <c r="D12" s="40">
        <v>1000</v>
      </c>
      <c r="E12" s="40">
        <v>4366.666666666667</v>
      </c>
      <c r="F12" s="24">
        <f t="shared" si="0"/>
        <v>0.83471074380165289</v>
      </c>
    </row>
    <row r="13" spans="2:20" x14ac:dyDescent="0.25">
      <c r="B13" s="18" t="s">
        <v>114</v>
      </c>
      <c r="C13" s="40">
        <v>800</v>
      </c>
      <c r="D13" s="40">
        <v>750</v>
      </c>
      <c r="E13" s="40">
        <v>775</v>
      </c>
      <c r="F13" s="24">
        <f t="shared" si="0"/>
        <v>6.25E-2</v>
      </c>
    </row>
    <row r="14" spans="2:20" x14ac:dyDescent="0.25">
      <c r="B14" s="18" t="s">
        <v>115</v>
      </c>
      <c r="C14" s="40">
        <v>600</v>
      </c>
      <c r="D14" s="40">
        <v>600</v>
      </c>
      <c r="E14" s="40">
        <v>600</v>
      </c>
      <c r="F14" s="24">
        <f t="shared" si="0"/>
        <v>0</v>
      </c>
    </row>
    <row r="15" spans="2:20" x14ac:dyDescent="0.25">
      <c r="B15" s="18" t="s">
        <v>116</v>
      </c>
      <c r="C15" s="40">
        <v>400</v>
      </c>
      <c r="D15" s="40">
        <v>333.33333333333331</v>
      </c>
      <c r="E15" s="40">
        <v>360</v>
      </c>
      <c r="F15" s="24">
        <f t="shared" si="0"/>
        <v>0.16666666666666674</v>
      </c>
    </row>
    <row r="16" spans="2:20" x14ac:dyDescent="0.25">
      <c r="B16" s="18" t="s">
        <v>117</v>
      </c>
      <c r="C16" s="40">
        <v>300</v>
      </c>
      <c r="D16" s="40">
        <v>300</v>
      </c>
      <c r="E16" s="40">
        <v>300</v>
      </c>
      <c r="F16" s="24">
        <f t="shared" si="0"/>
        <v>0</v>
      </c>
    </row>
    <row r="17" spans="2:6" x14ac:dyDescent="0.25">
      <c r="B17" s="18" t="s">
        <v>118</v>
      </c>
      <c r="C17" s="40">
        <v>300</v>
      </c>
      <c r="D17" s="40">
        <v>0</v>
      </c>
      <c r="E17" s="40">
        <v>100</v>
      </c>
      <c r="F17" s="24" t="str">
        <f t="shared" si="0"/>
        <v>N/A</v>
      </c>
    </row>
    <row r="18" spans="2:6" ht="15.75" thickBot="1" x14ac:dyDescent="0.3">
      <c r="B18" s="18" t="s">
        <v>133</v>
      </c>
      <c r="C18" s="40">
        <v>1692.3076923076924</v>
      </c>
      <c r="D18" s="40">
        <v>432.14285714285717</v>
      </c>
      <c r="E18" s="40">
        <v>1038.8888888888889</v>
      </c>
      <c r="F18" s="27">
        <f t="shared" si="0"/>
        <v>0.74464285714285716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B2:T34"/>
  <sheetViews>
    <sheetView showGridLines="0" workbookViewId="0">
      <selection activeCell="C11" sqref="C11:E18"/>
    </sheetView>
  </sheetViews>
  <sheetFormatPr baseColWidth="10" defaultColWidth="11.42578125" defaultRowHeight="15" x14ac:dyDescent="0.25"/>
  <cols>
    <col min="2" max="2" width="43.85546875" bestFit="1" customWidth="1"/>
    <col min="3" max="4" width="11" bestFit="1" customWidth="1"/>
    <col min="5" max="5" width="12.7109375" bestFit="1" customWidth="1"/>
    <col min="6" max="6" width="6.7109375" bestFit="1" customWidth="1"/>
  </cols>
  <sheetData>
    <row r="2" spans="2:20" ht="23.45" x14ac:dyDescent="0.55000000000000004">
      <c r="B2" s="36" t="s">
        <v>15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ht="14.45" x14ac:dyDescent="0.35">
      <c r="B4" s="37" t="s">
        <v>51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ht="14.45" x14ac:dyDescent="0.35">
      <c r="B9" s="19" t="s">
        <v>136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t="s">
        <v>142</v>
      </c>
    </row>
    <row r="11" spans="2:20" x14ac:dyDescent="0.25">
      <c r="B11" s="18" t="s">
        <v>119</v>
      </c>
      <c r="C11" s="40">
        <v>1833.3333333333333</v>
      </c>
      <c r="D11" s="40">
        <v>0</v>
      </c>
      <c r="E11" s="40">
        <v>1833.3333333333333</v>
      </c>
      <c r="F11" s="24" t="str">
        <f t="shared" ref="F11:F18" si="0">IF(AND(C11:D11),1-D11/C11,"N/A")</f>
        <v>N/A</v>
      </c>
    </row>
    <row r="12" spans="2:20" x14ac:dyDescent="0.25">
      <c r="B12" s="18" t="s">
        <v>120</v>
      </c>
      <c r="C12" s="40">
        <v>6050</v>
      </c>
      <c r="D12" s="40">
        <v>1000</v>
      </c>
      <c r="E12" s="40">
        <v>4366.666666666667</v>
      </c>
      <c r="F12" s="24">
        <f t="shared" si="0"/>
        <v>0.83471074380165289</v>
      </c>
    </row>
    <row r="13" spans="2:20" x14ac:dyDescent="0.25">
      <c r="B13" s="18" t="s">
        <v>121</v>
      </c>
      <c r="C13" s="40">
        <v>800</v>
      </c>
      <c r="D13" s="40">
        <v>750</v>
      </c>
      <c r="E13" s="40">
        <v>775</v>
      </c>
      <c r="F13" s="24">
        <f t="shared" si="0"/>
        <v>6.25E-2</v>
      </c>
    </row>
    <row r="14" spans="2:20" x14ac:dyDescent="0.25">
      <c r="B14" s="18" t="s">
        <v>122</v>
      </c>
      <c r="C14" s="40">
        <v>600</v>
      </c>
      <c r="D14" s="40">
        <v>600</v>
      </c>
      <c r="E14" s="40">
        <v>600</v>
      </c>
      <c r="F14" s="24">
        <f t="shared" si="0"/>
        <v>0</v>
      </c>
    </row>
    <row r="15" spans="2:20" x14ac:dyDescent="0.25">
      <c r="B15" s="18" t="s">
        <v>123</v>
      </c>
      <c r="C15" s="40">
        <v>400</v>
      </c>
      <c r="D15" s="40">
        <v>333.33333333333331</v>
      </c>
      <c r="E15" s="40">
        <v>360</v>
      </c>
      <c r="F15" s="24">
        <f t="shared" si="0"/>
        <v>0.16666666666666674</v>
      </c>
    </row>
    <row r="16" spans="2:20" x14ac:dyDescent="0.25">
      <c r="B16" s="18" t="s">
        <v>124</v>
      </c>
      <c r="C16" s="40">
        <v>300</v>
      </c>
      <c r="D16" s="40">
        <v>300</v>
      </c>
      <c r="E16" s="40">
        <v>300</v>
      </c>
      <c r="F16" s="24">
        <f t="shared" si="0"/>
        <v>0</v>
      </c>
    </row>
    <row r="17" spans="2:6" x14ac:dyDescent="0.25">
      <c r="B17" s="18" t="s">
        <v>125</v>
      </c>
      <c r="C17" s="40">
        <v>300</v>
      </c>
      <c r="D17" s="40">
        <v>0</v>
      </c>
      <c r="E17" s="40">
        <v>100</v>
      </c>
      <c r="F17" s="24" t="str">
        <f t="shared" si="0"/>
        <v>N/A</v>
      </c>
    </row>
    <row r="18" spans="2:6" ht="15.75" thickBot="1" x14ac:dyDescent="0.3">
      <c r="B18" s="18" t="s">
        <v>133</v>
      </c>
      <c r="C18" s="40">
        <v>1692.3076923076924</v>
      </c>
      <c r="D18" s="40">
        <v>432.14285714285717</v>
      </c>
      <c r="E18" s="40">
        <v>1038.8888888888889</v>
      </c>
      <c r="F18" s="27">
        <f t="shared" si="0"/>
        <v>0.74464285714285716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2:T27"/>
  <sheetViews>
    <sheetView showGridLines="0" workbookViewId="0">
      <selection activeCell="C10" sqref="C10:E10"/>
    </sheetView>
  </sheetViews>
  <sheetFormatPr baseColWidth="10" defaultColWidth="11.42578125" defaultRowHeight="15" x14ac:dyDescent="0.25"/>
  <cols>
    <col min="2" max="2" width="38.42578125" bestFit="1" customWidth="1"/>
    <col min="3" max="3" width="11" bestFit="1" customWidth="1"/>
    <col min="4" max="4" width="11.140625" bestFit="1" customWidth="1"/>
    <col min="5" max="5" width="12.85546875" bestFit="1" customWidth="1"/>
    <col min="6" max="6" width="6.7109375" bestFit="1" customWidth="1"/>
  </cols>
  <sheetData>
    <row r="2" spans="2:20" ht="23.45" x14ac:dyDescent="0.55000000000000004">
      <c r="B2" s="36" t="s">
        <v>16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ht="14.45" x14ac:dyDescent="0.35">
      <c r="B4" s="37" t="s">
        <v>53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9"/>
      <c r="C9" s="9" t="s">
        <v>104</v>
      </c>
      <c r="D9" s="9" t="s">
        <v>103</v>
      </c>
      <c r="E9" s="9" t="s">
        <v>133</v>
      </c>
      <c r="F9" t="s">
        <v>142</v>
      </c>
    </row>
    <row r="10" spans="2:20" ht="15.75" thickBot="1" x14ac:dyDescent="0.3">
      <c r="B10" s="9" t="s">
        <v>137</v>
      </c>
      <c r="C10" s="42">
        <v>1407.6923076923076</v>
      </c>
      <c r="D10" s="42">
        <v>407.14285714285717</v>
      </c>
      <c r="E10" s="42">
        <v>888.88888888888891</v>
      </c>
      <c r="F10" s="34">
        <f>IF(AND(C10:D10),1-D10/C10,"N/A")</f>
        <v>0.71077283372365341</v>
      </c>
    </row>
    <row r="26" spans="6:6" ht="14.45" x14ac:dyDescent="0.35"/>
    <row r="27" spans="6:6" ht="14.45" x14ac:dyDescent="0.35">
      <c r="F27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2:T34"/>
  <sheetViews>
    <sheetView showGridLines="0" workbookViewId="0">
      <selection activeCell="C11" sqref="C11:E18"/>
    </sheetView>
  </sheetViews>
  <sheetFormatPr baseColWidth="10" defaultColWidth="11.42578125" defaultRowHeight="15" x14ac:dyDescent="0.25"/>
  <cols>
    <col min="2" max="2" width="38.5703125" bestFit="1" customWidth="1"/>
    <col min="3" max="4" width="11.5703125" bestFit="1" customWidth="1"/>
    <col min="5" max="5" width="12.7109375" bestFit="1" customWidth="1"/>
    <col min="6" max="6" width="9.28515625" bestFit="1" customWidth="1"/>
  </cols>
  <sheetData>
    <row r="2" spans="2:20" ht="23.25" x14ac:dyDescent="0.35">
      <c r="B2" s="36" t="s">
        <v>17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x14ac:dyDescent="0.25">
      <c r="B4" s="37" t="s">
        <v>55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19" t="s">
        <v>137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s="26" t="s">
        <v>142</v>
      </c>
    </row>
    <row r="11" spans="2:20" x14ac:dyDescent="0.25">
      <c r="B11" s="18" t="s">
        <v>105</v>
      </c>
      <c r="C11" s="40">
        <v>3000</v>
      </c>
      <c r="D11" s="40">
        <v>0</v>
      </c>
      <c r="E11" s="40">
        <v>3000</v>
      </c>
      <c r="F11" s="24" t="str">
        <f t="shared" ref="F11:F18" si="0">IF(AND(C11:D11),1-D11/C11,"N/A")</f>
        <v>N/A</v>
      </c>
    </row>
    <row r="12" spans="2:20" x14ac:dyDescent="0.25">
      <c r="B12" s="18" t="s">
        <v>106</v>
      </c>
      <c r="C12" s="40">
        <v>3000</v>
      </c>
      <c r="D12" s="40">
        <v>3000</v>
      </c>
      <c r="E12" s="40">
        <v>3000</v>
      </c>
      <c r="F12" s="24">
        <f t="shared" si="0"/>
        <v>0</v>
      </c>
    </row>
    <row r="13" spans="2:20" x14ac:dyDescent="0.25">
      <c r="B13" s="18" t="s">
        <v>107</v>
      </c>
      <c r="C13" s="40">
        <v>1000</v>
      </c>
      <c r="D13" s="40">
        <v>900</v>
      </c>
      <c r="E13" s="40">
        <v>950</v>
      </c>
      <c r="F13" s="24">
        <f t="shared" si="0"/>
        <v>9.9999999999999978E-2</v>
      </c>
    </row>
    <row r="14" spans="2:20" x14ac:dyDescent="0.25">
      <c r="B14" s="18" t="s">
        <v>108</v>
      </c>
      <c r="C14" s="40">
        <v>300</v>
      </c>
      <c r="D14" s="40">
        <v>0</v>
      </c>
      <c r="E14" s="40">
        <v>150</v>
      </c>
      <c r="F14" s="24" t="str">
        <f t="shared" si="0"/>
        <v>N/A</v>
      </c>
    </row>
    <row r="15" spans="2:20" x14ac:dyDescent="0.25">
      <c r="B15" s="18" t="s">
        <v>109</v>
      </c>
      <c r="C15" s="40">
        <v>0</v>
      </c>
      <c r="D15" s="40">
        <v>0</v>
      </c>
      <c r="E15" s="40">
        <v>0</v>
      </c>
      <c r="F15" s="24" t="str">
        <f t="shared" si="0"/>
        <v>N/A</v>
      </c>
    </row>
    <row r="16" spans="2:20" x14ac:dyDescent="0.25">
      <c r="B16" s="18" t="s">
        <v>110</v>
      </c>
      <c r="C16" s="40">
        <v>0</v>
      </c>
      <c r="D16" s="40">
        <v>0</v>
      </c>
      <c r="E16" s="40">
        <v>0</v>
      </c>
      <c r="F16" s="24" t="str">
        <f t="shared" si="0"/>
        <v>N/A</v>
      </c>
    </row>
    <row r="17" spans="2:6" x14ac:dyDescent="0.25">
      <c r="B17" s="18" t="s">
        <v>111</v>
      </c>
      <c r="C17" s="40">
        <v>0</v>
      </c>
      <c r="D17" s="40">
        <v>0</v>
      </c>
      <c r="E17" s="40">
        <v>0</v>
      </c>
      <c r="F17" s="24" t="str">
        <f t="shared" si="0"/>
        <v>N/A</v>
      </c>
    </row>
    <row r="18" spans="2:6" x14ac:dyDescent="0.25">
      <c r="B18" s="18" t="s">
        <v>133</v>
      </c>
      <c r="C18" s="40">
        <v>1407.6923076923076</v>
      </c>
      <c r="D18" s="40">
        <v>407.14285714285717</v>
      </c>
      <c r="E18" s="40">
        <v>888.88888888888891</v>
      </c>
      <c r="F18" s="25">
        <f t="shared" si="0"/>
        <v>0.71077283372365341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2:T34"/>
  <sheetViews>
    <sheetView showGridLines="0" topLeftCell="B1" workbookViewId="0">
      <selection activeCell="C11" sqref="C11:E18"/>
    </sheetView>
  </sheetViews>
  <sheetFormatPr baseColWidth="10" defaultColWidth="11.42578125" defaultRowHeight="15" x14ac:dyDescent="0.25"/>
  <cols>
    <col min="2" max="2" width="38.5703125" bestFit="1" customWidth="1"/>
    <col min="3" max="5" width="13.5703125" bestFit="1" customWidth="1"/>
    <col min="6" max="6" width="6.7109375" bestFit="1" customWidth="1"/>
  </cols>
  <sheetData>
    <row r="2" spans="2:20" ht="23.45" x14ac:dyDescent="0.55000000000000004">
      <c r="B2" s="36" t="s">
        <v>18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ht="14.45" x14ac:dyDescent="0.35">
      <c r="B4" s="37" t="s">
        <v>57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ht="14.45" x14ac:dyDescent="0.35">
      <c r="B9" s="19" t="s">
        <v>137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t="s">
        <v>142</v>
      </c>
    </row>
    <row r="11" spans="2:20" x14ac:dyDescent="0.25">
      <c r="B11" s="18" t="s">
        <v>105</v>
      </c>
      <c r="C11" s="40">
        <v>3000</v>
      </c>
      <c r="D11" s="40">
        <v>0</v>
      </c>
      <c r="E11" s="40">
        <v>3000</v>
      </c>
      <c r="F11" s="24" t="str">
        <f t="shared" ref="F11:F18" si="0">IF(AND(C11:D11),1-D11/C11,"N/A")</f>
        <v>N/A</v>
      </c>
    </row>
    <row r="12" spans="2:20" x14ac:dyDescent="0.25">
      <c r="B12" s="18" t="s">
        <v>106</v>
      </c>
      <c r="C12" s="40">
        <v>3000</v>
      </c>
      <c r="D12" s="40">
        <v>3000</v>
      </c>
      <c r="E12" s="40">
        <v>3000</v>
      </c>
      <c r="F12" s="24">
        <f t="shared" si="0"/>
        <v>0</v>
      </c>
    </row>
    <row r="13" spans="2:20" x14ac:dyDescent="0.25">
      <c r="B13" s="18" t="s">
        <v>107</v>
      </c>
      <c r="C13" s="40">
        <v>1000</v>
      </c>
      <c r="D13" s="40">
        <v>900</v>
      </c>
      <c r="E13" s="40">
        <v>950</v>
      </c>
      <c r="F13" s="24">
        <f t="shared" si="0"/>
        <v>9.9999999999999978E-2</v>
      </c>
    </row>
    <row r="14" spans="2:20" x14ac:dyDescent="0.25">
      <c r="B14" s="18" t="s">
        <v>108</v>
      </c>
      <c r="C14" s="40">
        <v>300</v>
      </c>
      <c r="D14" s="40">
        <v>0</v>
      </c>
      <c r="E14" s="40">
        <v>150</v>
      </c>
      <c r="F14" s="24" t="str">
        <f t="shared" si="0"/>
        <v>N/A</v>
      </c>
    </row>
    <row r="15" spans="2:20" x14ac:dyDescent="0.25">
      <c r="B15" s="18" t="s">
        <v>109</v>
      </c>
      <c r="C15" s="40">
        <v>0</v>
      </c>
      <c r="D15" s="40">
        <v>0</v>
      </c>
      <c r="E15" s="40">
        <v>0</v>
      </c>
      <c r="F15" s="24" t="str">
        <f t="shared" si="0"/>
        <v>N/A</v>
      </c>
    </row>
    <row r="16" spans="2:20" x14ac:dyDescent="0.25">
      <c r="B16" s="18" t="s">
        <v>110</v>
      </c>
      <c r="C16" s="40">
        <v>0</v>
      </c>
      <c r="D16" s="40">
        <v>0</v>
      </c>
      <c r="E16" s="40">
        <v>0</v>
      </c>
      <c r="F16" s="24" t="str">
        <f t="shared" si="0"/>
        <v>N/A</v>
      </c>
    </row>
    <row r="17" spans="2:6" x14ac:dyDescent="0.25">
      <c r="B17" s="18" t="s">
        <v>111</v>
      </c>
      <c r="C17" s="40">
        <v>0</v>
      </c>
      <c r="D17" s="40">
        <v>0</v>
      </c>
      <c r="E17" s="40">
        <v>0</v>
      </c>
      <c r="F17" s="24" t="str">
        <f t="shared" si="0"/>
        <v>N/A</v>
      </c>
    </row>
    <row r="18" spans="2:6" x14ac:dyDescent="0.25">
      <c r="B18" s="18" t="s">
        <v>133</v>
      </c>
      <c r="C18" s="40">
        <v>1407.6923076923076</v>
      </c>
      <c r="D18" s="40">
        <v>407.14285714285717</v>
      </c>
      <c r="E18" s="40">
        <v>888.88888888888891</v>
      </c>
      <c r="F18" s="25">
        <f t="shared" si="0"/>
        <v>0.71077283372365341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B2:T34"/>
  <sheetViews>
    <sheetView showGridLines="0" topLeftCell="B1" workbookViewId="0">
      <selection activeCell="C11" sqref="C11:E17"/>
    </sheetView>
  </sheetViews>
  <sheetFormatPr baseColWidth="10" defaultColWidth="11.42578125" defaultRowHeight="15" x14ac:dyDescent="0.25"/>
  <cols>
    <col min="2" max="2" width="38.5703125" bestFit="1" customWidth="1"/>
    <col min="3" max="5" width="15.5703125" bestFit="1" customWidth="1"/>
    <col min="6" max="6" width="6.7109375" bestFit="1" customWidth="1"/>
  </cols>
  <sheetData>
    <row r="2" spans="2:20" ht="23.45" x14ac:dyDescent="0.55000000000000004">
      <c r="B2" s="36" t="s">
        <v>19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ht="14.45" x14ac:dyDescent="0.35">
      <c r="B4" s="37" t="s">
        <v>59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ht="14.45" x14ac:dyDescent="0.35">
      <c r="B9" s="19" t="s">
        <v>137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t="s">
        <v>142</v>
      </c>
    </row>
    <row r="11" spans="2:20" ht="14.45" customHeight="1" x14ac:dyDescent="0.25">
      <c r="B11" s="18" t="s">
        <v>119</v>
      </c>
      <c r="C11" s="40">
        <v>3000</v>
      </c>
      <c r="D11" s="40">
        <v>0</v>
      </c>
      <c r="E11" s="40">
        <v>3000</v>
      </c>
      <c r="F11" s="24" t="str">
        <f t="shared" ref="F11:F18" si="0">IF(AND(C11:D11),1-D11/C11,"N/A")</f>
        <v>N/A</v>
      </c>
    </row>
    <row r="12" spans="2:20" x14ac:dyDescent="0.25">
      <c r="B12" s="18" t="s">
        <v>120</v>
      </c>
      <c r="C12" s="40">
        <v>3000</v>
      </c>
      <c r="D12" s="40">
        <v>3000</v>
      </c>
      <c r="E12" s="40">
        <v>3000</v>
      </c>
      <c r="F12" s="24">
        <f t="shared" si="0"/>
        <v>0</v>
      </c>
    </row>
    <row r="13" spans="2:20" x14ac:dyDescent="0.25">
      <c r="B13" s="18" t="s">
        <v>121</v>
      </c>
      <c r="C13" s="40">
        <v>1000</v>
      </c>
      <c r="D13" s="40">
        <v>900</v>
      </c>
      <c r="E13" s="40">
        <v>950</v>
      </c>
      <c r="F13" s="24">
        <f t="shared" si="0"/>
        <v>9.9999999999999978E-2</v>
      </c>
    </row>
    <row r="14" spans="2:20" x14ac:dyDescent="0.25">
      <c r="B14" s="18" t="s">
        <v>122</v>
      </c>
      <c r="C14" s="40">
        <v>300</v>
      </c>
      <c r="D14" s="40">
        <v>0</v>
      </c>
      <c r="E14" s="40">
        <v>150</v>
      </c>
      <c r="F14" s="24" t="str">
        <f t="shared" si="0"/>
        <v>N/A</v>
      </c>
    </row>
    <row r="15" spans="2:20" x14ac:dyDescent="0.25">
      <c r="B15" s="18" t="s">
        <v>123</v>
      </c>
      <c r="C15" s="40">
        <v>0</v>
      </c>
      <c r="D15" s="40">
        <v>0</v>
      </c>
      <c r="E15" s="40">
        <v>0</v>
      </c>
      <c r="F15" s="24" t="str">
        <f t="shared" si="0"/>
        <v>N/A</v>
      </c>
    </row>
    <row r="16" spans="2:20" x14ac:dyDescent="0.25">
      <c r="B16" s="18" t="s">
        <v>124</v>
      </c>
      <c r="C16" s="40">
        <v>0</v>
      </c>
      <c r="D16" s="40">
        <v>0</v>
      </c>
      <c r="E16" s="40">
        <v>0</v>
      </c>
      <c r="F16" s="24" t="str">
        <f t="shared" si="0"/>
        <v>N/A</v>
      </c>
    </row>
    <row r="17" spans="2:6" x14ac:dyDescent="0.25">
      <c r="B17" s="18" t="s">
        <v>125</v>
      </c>
      <c r="C17" s="40">
        <v>0</v>
      </c>
      <c r="D17" s="40">
        <v>0</v>
      </c>
      <c r="E17" s="40">
        <v>0</v>
      </c>
      <c r="F17" s="24" t="str">
        <f t="shared" si="0"/>
        <v>N/A</v>
      </c>
    </row>
    <row r="18" spans="2:6" ht="15.75" thickBot="1" x14ac:dyDescent="0.3">
      <c r="B18" s="18" t="s">
        <v>133</v>
      </c>
      <c r="C18" s="21">
        <v>1407.6923076923076</v>
      </c>
      <c r="D18" s="21">
        <v>407.14285714285717</v>
      </c>
      <c r="E18" s="21">
        <v>888.88888888888891</v>
      </c>
      <c r="F18" s="27">
        <f t="shared" si="0"/>
        <v>0.71077283372365341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/>
  <dimension ref="B2:T27"/>
  <sheetViews>
    <sheetView showGridLines="0" workbookViewId="0">
      <selection activeCell="C10" sqref="C10:E10"/>
    </sheetView>
  </sheetViews>
  <sheetFormatPr baseColWidth="10" defaultColWidth="11.42578125" defaultRowHeight="15" x14ac:dyDescent="0.25"/>
  <cols>
    <col min="2" max="2" width="30.140625" bestFit="1" customWidth="1"/>
    <col min="3" max="3" width="10.140625" bestFit="1" customWidth="1"/>
    <col min="4" max="4" width="10.85546875" bestFit="1" customWidth="1"/>
    <col min="5" max="5" width="12.5703125" bestFit="1" customWidth="1"/>
    <col min="6" max="6" width="6.7109375" bestFit="1" customWidth="1"/>
  </cols>
  <sheetData>
    <row r="2" spans="2:20" ht="23.25" x14ac:dyDescent="0.35">
      <c r="B2" s="36" t="s">
        <v>20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x14ac:dyDescent="0.25">
      <c r="B4" s="37" t="s">
        <v>61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9"/>
      <c r="C9" s="9" t="s">
        <v>104</v>
      </c>
      <c r="D9" s="9" t="s">
        <v>103</v>
      </c>
      <c r="E9" s="9" t="s">
        <v>133</v>
      </c>
      <c r="F9" t="s">
        <v>142</v>
      </c>
    </row>
    <row r="10" spans="2:20" ht="15.75" thickBot="1" x14ac:dyDescent="0.3">
      <c r="B10" s="9" t="s">
        <v>139</v>
      </c>
      <c r="C10" s="42">
        <v>111.53846153846153</v>
      </c>
      <c r="D10" s="42">
        <v>17.857142857142858</v>
      </c>
      <c r="E10" s="42">
        <v>62.962962962962962</v>
      </c>
      <c r="F10" s="30">
        <f>IF(AND(C10:D10),1-D10/C10,"N/A")</f>
        <v>0.83990147783251234</v>
      </c>
    </row>
    <row r="26" spans="6:6" ht="14.45" x14ac:dyDescent="0.35"/>
    <row r="27" spans="6:6" ht="14.45" x14ac:dyDescent="0.35">
      <c r="F27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28"/>
  <sheetViews>
    <sheetView showGridLines="0" zoomScaleNormal="100" workbookViewId="0">
      <selection activeCell="G13" sqref="G13"/>
    </sheetView>
  </sheetViews>
  <sheetFormatPr baseColWidth="10" defaultColWidth="11.42578125" defaultRowHeight="15" x14ac:dyDescent="0.25"/>
  <cols>
    <col min="1" max="1" width="9.42578125" bestFit="1" customWidth="1"/>
    <col min="2" max="2" width="8.140625" bestFit="1" customWidth="1"/>
    <col min="3" max="3" width="21.7109375" bestFit="1" customWidth="1"/>
    <col min="4" max="4" width="18.5703125" bestFit="1" customWidth="1"/>
    <col min="5" max="5" width="18.140625" bestFit="1" customWidth="1"/>
    <col min="6" max="6" width="17" bestFit="1" customWidth="1"/>
    <col min="7" max="7" width="23.5703125" bestFit="1" customWidth="1"/>
    <col min="8" max="8" width="26.5703125" bestFit="1" customWidth="1"/>
    <col min="9" max="9" width="20" bestFit="1" customWidth="1"/>
    <col min="10" max="10" width="22.140625" customWidth="1"/>
    <col min="11" max="11" width="21.42578125" bestFit="1" customWidth="1"/>
  </cols>
  <sheetData>
    <row r="1" spans="1:11" x14ac:dyDescent="0.25">
      <c r="A1" t="s">
        <v>1</v>
      </c>
      <c r="B1" t="s">
        <v>93</v>
      </c>
      <c r="C1" t="s">
        <v>94</v>
      </c>
      <c r="D1" t="s">
        <v>95</v>
      </c>
      <c r="E1" t="s">
        <v>96</v>
      </c>
      <c r="F1" t="s">
        <v>97</v>
      </c>
      <c r="G1" t="s">
        <v>99</v>
      </c>
      <c r="H1" t="s">
        <v>98</v>
      </c>
      <c r="I1" t="s">
        <v>100</v>
      </c>
      <c r="J1" t="s">
        <v>101</v>
      </c>
      <c r="K1" t="s">
        <v>102</v>
      </c>
    </row>
    <row r="2" spans="1:11" ht="14.45" x14ac:dyDescent="0.35">
      <c r="A2" s="2">
        <v>2</v>
      </c>
      <c r="B2" s="1" t="s">
        <v>104</v>
      </c>
      <c r="C2" s="1" t="s">
        <v>105</v>
      </c>
      <c r="D2" s="1" t="s">
        <v>112</v>
      </c>
      <c r="E2" s="1" t="s">
        <v>119</v>
      </c>
      <c r="F2" s="6">
        <v>24000</v>
      </c>
      <c r="G2" s="6">
        <v>3000</v>
      </c>
      <c r="H2" s="6">
        <v>3000</v>
      </c>
      <c r="I2" s="6">
        <v>0</v>
      </c>
      <c r="J2" s="6">
        <v>0</v>
      </c>
      <c r="K2" s="8">
        <f>SUM(Dades_generals[[#This Row],[Salario base anual]:[Horas complementarias]])</f>
        <v>30000</v>
      </c>
    </row>
    <row r="3" spans="1:11" ht="14.45" x14ac:dyDescent="0.35">
      <c r="A3" s="2">
        <v>12</v>
      </c>
      <c r="B3" s="1" t="s">
        <v>104</v>
      </c>
      <c r="C3" s="1" t="s">
        <v>105</v>
      </c>
      <c r="D3" s="1" t="s">
        <v>112</v>
      </c>
      <c r="E3" s="1" t="s">
        <v>119</v>
      </c>
      <c r="F3" s="6">
        <v>24000</v>
      </c>
      <c r="G3" s="6">
        <v>1500</v>
      </c>
      <c r="H3" s="6">
        <v>3000</v>
      </c>
      <c r="I3" s="6">
        <v>0</v>
      </c>
      <c r="J3" s="6">
        <v>0</v>
      </c>
      <c r="K3" s="8">
        <f>SUM(Dades_generals[[#This Row],[Salario base anual]:[Horas complementarias]])</f>
        <v>28500</v>
      </c>
    </row>
    <row r="4" spans="1:11" ht="14.45" x14ac:dyDescent="0.35">
      <c r="A4" s="2">
        <v>27</v>
      </c>
      <c r="B4" s="1" t="s">
        <v>104</v>
      </c>
      <c r="C4" s="1" t="s">
        <v>105</v>
      </c>
      <c r="D4" s="1" t="s">
        <v>112</v>
      </c>
      <c r="E4" s="1" t="s">
        <v>119</v>
      </c>
      <c r="F4" s="6">
        <v>24000</v>
      </c>
      <c r="G4" s="6">
        <v>1000</v>
      </c>
      <c r="H4" s="6">
        <v>3000</v>
      </c>
      <c r="I4" s="6">
        <v>0</v>
      </c>
      <c r="J4" s="7">
        <v>0</v>
      </c>
      <c r="K4" s="8">
        <f>SUM(Dades_generals[[#This Row],[Salario base anual]:[Horas complementarias]])</f>
        <v>28000</v>
      </c>
    </row>
    <row r="5" spans="1:11" ht="14.45" x14ac:dyDescent="0.35">
      <c r="A5" s="2">
        <v>4</v>
      </c>
      <c r="B5" s="1" t="s">
        <v>104</v>
      </c>
      <c r="C5" s="1" t="s">
        <v>106</v>
      </c>
      <c r="D5" s="1" t="s">
        <v>113</v>
      </c>
      <c r="E5" s="1" t="s">
        <v>120</v>
      </c>
      <c r="F5" s="6">
        <v>21500</v>
      </c>
      <c r="G5" s="6">
        <v>1100</v>
      </c>
      <c r="H5" s="6">
        <v>3000</v>
      </c>
      <c r="I5" s="6">
        <v>0</v>
      </c>
      <c r="J5" s="6">
        <v>0</v>
      </c>
      <c r="K5" s="8">
        <f>SUM(Dades_generals[[#This Row],[Salario base anual]:[Horas complementarias]])</f>
        <v>25600</v>
      </c>
    </row>
    <row r="6" spans="1:11" ht="14.45" x14ac:dyDescent="0.35">
      <c r="A6" s="2">
        <v>13</v>
      </c>
      <c r="B6" s="1" t="s">
        <v>103</v>
      </c>
      <c r="C6" s="1" t="s">
        <v>106</v>
      </c>
      <c r="D6" s="1" t="s">
        <v>113</v>
      </c>
      <c r="E6" s="1" t="s">
        <v>120</v>
      </c>
      <c r="F6" s="6">
        <v>14559</v>
      </c>
      <c r="G6" s="6">
        <v>1000</v>
      </c>
      <c r="H6" s="6">
        <v>3000</v>
      </c>
      <c r="I6" s="6">
        <v>0</v>
      </c>
      <c r="J6" s="6">
        <v>0</v>
      </c>
      <c r="K6" s="8">
        <f>SUM(Dades_generals[[#This Row],[Salario base anual]:[Horas complementarias]])</f>
        <v>18559</v>
      </c>
    </row>
    <row r="7" spans="1:11" ht="14.45" x14ac:dyDescent="0.35">
      <c r="A7" s="2">
        <v>15</v>
      </c>
      <c r="B7" s="1" t="s">
        <v>104</v>
      </c>
      <c r="C7" s="1" t="s">
        <v>106</v>
      </c>
      <c r="D7" s="1" t="s">
        <v>113</v>
      </c>
      <c r="E7" s="1" t="s">
        <v>120</v>
      </c>
      <c r="F7" s="6">
        <v>21500</v>
      </c>
      <c r="G7" s="6">
        <v>11000</v>
      </c>
      <c r="H7" s="6">
        <v>3000</v>
      </c>
      <c r="I7" s="6">
        <v>0</v>
      </c>
      <c r="J7" s="6">
        <v>0</v>
      </c>
      <c r="K7" s="8">
        <f>SUM(Dades_generals[[#This Row],[Salario base anual]:[Horas complementarias]])</f>
        <v>35500</v>
      </c>
    </row>
    <row r="8" spans="1:11" ht="14.45" x14ac:dyDescent="0.35">
      <c r="A8" s="2">
        <v>7</v>
      </c>
      <c r="B8" s="1" t="s">
        <v>103</v>
      </c>
      <c r="C8" s="1" t="s">
        <v>107</v>
      </c>
      <c r="D8" s="1" t="s">
        <v>114</v>
      </c>
      <c r="E8" s="1" t="s">
        <v>121</v>
      </c>
      <c r="F8" s="6">
        <v>20000</v>
      </c>
      <c r="G8" s="6">
        <v>800</v>
      </c>
      <c r="H8" s="6">
        <v>700</v>
      </c>
      <c r="I8" s="6">
        <v>0</v>
      </c>
      <c r="J8" s="6">
        <v>0</v>
      </c>
      <c r="K8" s="8">
        <f>SUM(Dades_generals[[#This Row],[Salario base anual]:[Horas complementarias]])</f>
        <v>21500</v>
      </c>
    </row>
    <row r="9" spans="1:11" ht="14.45" x14ac:dyDescent="0.35">
      <c r="A9" s="2">
        <v>3</v>
      </c>
      <c r="B9" s="1" t="s">
        <v>103</v>
      </c>
      <c r="C9" s="1" t="s">
        <v>107</v>
      </c>
      <c r="D9" s="1" t="s">
        <v>114</v>
      </c>
      <c r="E9" s="1" t="s">
        <v>121</v>
      </c>
      <c r="F9" s="6">
        <v>18002</v>
      </c>
      <c r="G9" s="6">
        <v>800</v>
      </c>
      <c r="H9" s="6">
        <v>1000</v>
      </c>
      <c r="I9" s="6">
        <v>0</v>
      </c>
      <c r="J9" s="6">
        <v>0</v>
      </c>
      <c r="K9" s="8">
        <f>SUM(Dades_generals[[#This Row],[Salario base anual]:[Horas complementarias]])</f>
        <v>19802</v>
      </c>
    </row>
    <row r="10" spans="1:11" ht="14.45" x14ac:dyDescent="0.35">
      <c r="A10" s="2">
        <v>5</v>
      </c>
      <c r="B10" s="1" t="s">
        <v>103</v>
      </c>
      <c r="C10" s="1" t="s">
        <v>107</v>
      </c>
      <c r="D10" s="1" t="s">
        <v>114</v>
      </c>
      <c r="E10" s="1" t="s">
        <v>121</v>
      </c>
      <c r="F10" s="6">
        <v>20000</v>
      </c>
      <c r="G10" s="6">
        <v>650</v>
      </c>
      <c r="H10" s="6">
        <v>1000</v>
      </c>
      <c r="I10" s="6">
        <v>0</v>
      </c>
      <c r="J10" s="6">
        <v>0</v>
      </c>
      <c r="K10" s="8">
        <f>SUM(Dades_generals[[#This Row],[Salario base anual]:[Horas complementarias]])</f>
        <v>21650</v>
      </c>
    </row>
    <row r="11" spans="1:11" ht="14.45" x14ac:dyDescent="0.35">
      <c r="A11" s="2">
        <v>6</v>
      </c>
      <c r="B11" s="1" t="s">
        <v>104</v>
      </c>
      <c r="C11" s="1" t="s">
        <v>107</v>
      </c>
      <c r="D11" s="1" t="s">
        <v>114</v>
      </c>
      <c r="E11" s="1" t="s">
        <v>121</v>
      </c>
      <c r="F11" s="6">
        <v>20000</v>
      </c>
      <c r="G11" s="6">
        <v>800</v>
      </c>
      <c r="H11" s="6">
        <v>1000</v>
      </c>
      <c r="I11" s="6">
        <v>0</v>
      </c>
      <c r="J11" s="6">
        <v>0</v>
      </c>
      <c r="K11" s="8">
        <f>SUM(Dades_generals[[#This Row],[Salario base anual]:[Horas complementarias]])</f>
        <v>21800</v>
      </c>
    </row>
    <row r="12" spans="1:11" ht="14.45" x14ac:dyDescent="0.35">
      <c r="A12" s="2">
        <v>17</v>
      </c>
      <c r="B12" s="1" t="s">
        <v>104</v>
      </c>
      <c r="C12" s="1" t="s">
        <v>107</v>
      </c>
      <c r="D12" s="1" t="s">
        <v>114</v>
      </c>
      <c r="E12" s="1" t="s">
        <v>121</v>
      </c>
      <c r="F12" s="6">
        <v>20000</v>
      </c>
      <c r="G12" s="6">
        <v>800</v>
      </c>
      <c r="H12" s="6">
        <v>1000</v>
      </c>
      <c r="I12" s="6">
        <v>0</v>
      </c>
      <c r="J12" s="6">
        <v>0</v>
      </c>
      <c r="K12" s="8">
        <f>SUM(Dades_generals[[#This Row],[Salario base anual]:[Horas complementarias]])</f>
        <v>21800</v>
      </c>
    </row>
    <row r="13" spans="1:11" ht="14.45" x14ac:dyDescent="0.35">
      <c r="A13" s="2">
        <v>25</v>
      </c>
      <c r="B13" s="1" t="s">
        <v>104</v>
      </c>
      <c r="C13" s="1" t="s">
        <v>107</v>
      </c>
      <c r="D13" s="1" t="s">
        <v>114</v>
      </c>
      <c r="E13" s="1" t="s">
        <v>121</v>
      </c>
      <c r="F13" s="6">
        <v>20000</v>
      </c>
      <c r="G13" s="6">
        <v>800</v>
      </c>
      <c r="H13" s="6">
        <v>1000</v>
      </c>
      <c r="I13" s="6">
        <v>0</v>
      </c>
      <c r="J13" s="6">
        <v>0</v>
      </c>
      <c r="K13" s="8">
        <f>SUM(Dades_generals[[#This Row],[Salario base anual]:[Horas complementarias]])</f>
        <v>21800</v>
      </c>
    </row>
    <row r="14" spans="1:11" ht="14.45" x14ac:dyDescent="0.35">
      <c r="A14" s="2">
        <v>1</v>
      </c>
      <c r="B14" s="1" t="s">
        <v>103</v>
      </c>
      <c r="C14" s="1" t="s">
        <v>108</v>
      </c>
      <c r="D14" s="1" t="s">
        <v>115</v>
      </c>
      <c r="E14" s="1" t="s">
        <v>122</v>
      </c>
      <c r="F14" s="6">
        <v>18000</v>
      </c>
      <c r="G14" s="6">
        <v>600</v>
      </c>
      <c r="H14" s="6">
        <v>0</v>
      </c>
      <c r="I14" s="6">
        <v>250</v>
      </c>
      <c r="J14" s="6">
        <v>0</v>
      </c>
      <c r="K14" s="8">
        <f>SUM(Dades_generals[[#This Row],[Salario base anual]:[Horas complementarias]])</f>
        <v>18850</v>
      </c>
    </row>
    <row r="15" spans="1:11" ht="14.45" x14ac:dyDescent="0.35">
      <c r="A15" s="2">
        <v>19</v>
      </c>
      <c r="B15" s="1" t="s">
        <v>104</v>
      </c>
      <c r="C15" s="1" t="s">
        <v>108</v>
      </c>
      <c r="D15" s="1" t="s">
        <v>115</v>
      </c>
      <c r="E15" s="1" t="s">
        <v>122</v>
      </c>
      <c r="F15" s="6">
        <v>18000</v>
      </c>
      <c r="G15" s="6">
        <v>600</v>
      </c>
      <c r="H15" s="6">
        <v>300</v>
      </c>
      <c r="I15" s="6">
        <v>450</v>
      </c>
      <c r="J15" s="6">
        <v>0</v>
      </c>
      <c r="K15" s="8">
        <f>SUM(Dades_generals[[#This Row],[Salario base anual]:[Horas complementarias]])</f>
        <v>19350</v>
      </c>
    </row>
    <row r="16" spans="1:11" ht="14.45" x14ac:dyDescent="0.35">
      <c r="A16" s="2">
        <v>10</v>
      </c>
      <c r="B16" s="1" t="s">
        <v>104</v>
      </c>
      <c r="C16" s="1" t="s">
        <v>109</v>
      </c>
      <c r="D16" s="1" t="s">
        <v>116</v>
      </c>
      <c r="E16" s="1" t="s">
        <v>123</v>
      </c>
      <c r="F16" s="6">
        <v>16000</v>
      </c>
      <c r="G16" s="6">
        <v>400</v>
      </c>
      <c r="H16" s="6">
        <v>0</v>
      </c>
      <c r="I16" s="6">
        <v>400</v>
      </c>
      <c r="J16" s="6">
        <v>0</v>
      </c>
      <c r="K16" s="8">
        <f>SUM(Dades_generals[[#This Row],[Salario base anual]:[Horas complementarias]])</f>
        <v>16800</v>
      </c>
    </row>
    <row r="17" spans="1:11" ht="14.45" x14ac:dyDescent="0.35">
      <c r="A17" s="2">
        <v>18</v>
      </c>
      <c r="B17" s="1" t="s">
        <v>103</v>
      </c>
      <c r="C17" s="1" t="s">
        <v>109</v>
      </c>
      <c r="D17" s="1" t="s">
        <v>116</v>
      </c>
      <c r="E17" s="1" t="s">
        <v>123</v>
      </c>
      <c r="F17" s="6">
        <v>16000</v>
      </c>
      <c r="G17" s="6">
        <v>400</v>
      </c>
      <c r="H17" s="6">
        <v>0</v>
      </c>
      <c r="I17" s="6">
        <v>0</v>
      </c>
      <c r="J17" s="6">
        <v>0</v>
      </c>
      <c r="K17" s="8">
        <f>SUM(Dades_generals[[#This Row],[Salario base anual]:[Horas complementarias]])</f>
        <v>16400</v>
      </c>
    </row>
    <row r="18" spans="1:11" ht="14.45" x14ac:dyDescent="0.35">
      <c r="A18" s="2">
        <v>20</v>
      </c>
      <c r="B18" s="1" t="s">
        <v>103</v>
      </c>
      <c r="C18" s="1" t="s">
        <v>109</v>
      </c>
      <c r="D18" s="1" t="s">
        <v>116</v>
      </c>
      <c r="E18" s="1" t="s">
        <v>123</v>
      </c>
      <c r="F18" s="6">
        <v>16000</v>
      </c>
      <c r="G18" s="6">
        <v>400</v>
      </c>
      <c r="H18" s="6">
        <v>0</v>
      </c>
      <c r="I18" s="6">
        <v>0</v>
      </c>
      <c r="J18" s="6">
        <v>0</v>
      </c>
      <c r="K18" s="8">
        <f>SUM(Dades_generals[[#This Row],[Salario base anual]:[Horas complementarias]])</f>
        <v>16400</v>
      </c>
    </row>
    <row r="19" spans="1:11" ht="14.45" x14ac:dyDescent="0.35">
      <c r="A19" s="2">
        <v>23</v>
      </c>
      <c r="B19" s="1" t="s">
        <v>104</v>
      </c>
      <c r="C19" s="1" t="s">
        <v>109</v>
      </c>
      <c r="D19" s="1" t="s">
        <v>116</v>
      </c>
      <c r="E19" s="1" t="s">
        <v>123</v>
      </c>
      <c r="F19" s="6">
        <v>16000</v>
      </c>
      <c r="G19" s="6">
        <v>400</v>
      </c>
      <c r="H19" s="6">
        <v>0</v>
      </c>
      <c r="I19" s="6">
        <v>0</v>
      </c>
      <c r="J19" s="6">
        <v>0</v>
      </c>
      <c r="K19" s="8">
        <f>SUM(Dades_generals[[#This Row],[Salario base anual]:[Horas complementarias]])</f>
        <v>16400</v>
      </c>
    </row>
    <row r="20" spans="1:11" ht="14.45" x14ac:dyDescent="0.35">
      <c r="A20" s="2">
        <v>24</v>
      </c>
      <c r="B20" s="1" t="s">
        <v>103</v>
      </c>
      <c r="C20" s="1" t="s">
        <v>109</v>
      </c>
      <c r="D20" s="1" t="s">
        <v>116</v>
      </c>
      <c r="E20" s="1" t="s">
        <v>123</v>
      </c>
      <c r="F20" s="6">
        <v>8000</v>
      </c>
      <c r="G20" s="6">
        <v>200</v>
      </c>
      <c r="H20" s="6">
        <v>0</v>
      </c>
      <c r="I20" s="6">
        <v>0</v>
      </c>
      <c r="J20" s="6">
        <v>300</v>
      </c>
      <c r="K20" s="8">
        <f>SUM(Dades_generals[[#This Row],[Salario base anual]:[Horas complementarias]])</f>
        <v>8500</v>
      </c>
    </row>
    <row r="21" spans="1:11" ht="14.45" x14ac:dyDescent="0.35">
      <c r="A21" s="2">
        <v>8</v>
      </c>
      <c r="B21" s="1" t="s">
        <v>104</v>
      </c>
      <c r="C21" s="1" t="s">
        <v>110</v>
      </c>
      <c r="D21" s="1" t="s">
        <v>117</v>
      </c>
      <c r="E21" s="1" t="s">
        <v>124</v>
      </c>
      <c r="F21" s="6">
        <v>14000</v>
      </c>
      <c r="G21" s="6">
        <v>300</v>
      </c>
      <c r="H21" s="6">
        <v>0</v>
      </c>
      <c r="I21" s="6">
        <v>250</v>
      </c>
      <c r="J21" s="6">
        <v>0</v>
      </c>
      <c r="K21" s="8">
        <f>SUM(Dades_generals[[#This Row],[Salario base anual]:[Horas complementarias]])</f>
        <v>14550</v>
      </c>
    </row>
    <row r="22" spans="1:11" ht="14.45" x14ac:dyDescent="0.35">
      <c r="A22" s="2">
        <v>11</v>
      </c>
      <c r="B22" s="1" t="s">
        <v>103</v>
      </c>
      <c r="C22" s="1" t="s">
        <v>110</v>
      </c>
      <c r="D22" s="1" t="s">
        <v>117</v>
      </c>
      <c r="E22" s="1" t="s">
        <v>124</v>
      </c>
      <c r="F22" s="6">
        <v>11060</v>
      </c>
      <c r="G22" s="6">
        <v>300</v>
      </c>
      <c r="H22" s="6">
        <v>0</v>
      </c>
      <c r="I22" s="6">
        <v>0</v>
      </c>
      <c r="J22" s="6">
        <v>250</v>
      </c>
      <c r="K22" s="8">
        <f>SUM(Dades_generals[[#This Row],[Salario base anual]:[Horas complementarias]])</f>
        <v>11610</v>
      </c>
    </row>
    <row r="23" spans="1:11" ht="14.45" x14ac:dyDescent="0.35">
      <c r="A23" s="2">
        <v>14</v>
      </c>
      <c r="B23" s="1" t="s">
        <v>103</v>
      </c>
      <c r="C23" s="1" t="s">
        <v>110</v>
      </c>
      <c r="D23" s="1" t="s">
        <v>117</v>
      </c>
      <c r="E23" s="1" t="s">
        <v>124</v>
      </c>
      <c r="F23" s="6">
        <v>14000</v>
      </c>
      <c r="G23" s="6">
        <v>300</v>
      </c>
      <c r="H23" s="6">
        <v>0</v>
      </c>
      <c r="I23" s="6">
        <v>0</v>
      </c>
      <c r="J23" s="6">
        <v>0</v>
      </c>
      <c r="K23" s="8">
        <f>SUM(Dades_generals[[#This Row],[Salario base anual]:[Horas complementarias]])</f>
        <v>14300</v>
      </c>
    </row>
    <row r="24" spans="1:11" ht="14.45" x14ac:dyDescent="0.35">
      <c r="A24" s="2">
        <v>16</v>
      </c>
      <c r="B24" s="1" t="s">
        <v>103</v>
      </c>
      <c r="C24" s="1" t="s">
        <v>110</v>
      </c>
      <c r="D24" s="1" t="s">
        <v>117</v>
      </c>
      <c r="E24" s="1" t="s">
        <v>124</v>
      </c>
      <c r="F24" s="6">
        <v>12601.58</v>
      </c>
      <c r="G24" s="6">
        <v>300</v>
      </c>
      <c r="H24" s="6">
        <v>0</v>
      </c>
      <c r="I24" s="6">
        <v>0</v>
      </c>
      <c r="J24" s="6">
        <v>100</v>
      </c>
      <c r="K24" s="8">
        <f>SUM(Dades_generals[[#This Row],[Salario base anual]:[Horas complementarias]])</f>
        <v>13001.58</v>
      </c>
    </row>
    <row r="25" spans="1:11" ht="14.45" x14ac:dyDescent="0.35">
      <c r="A25" s="2">
        <v>22</v>
      </c>
      <c r="B25" s="1" t="s">
        <v>103</v>
      </c>
      <c r="C25" s="1" t="s">
        <v>110</v>
      </c>
      <c r="D25" s="1" t="s">
        <v>117</v>
      </c>
      <c r="E25" s="1" t="s">
        <v>124</v>
      </c>
      <c r="F25" s="6">
        <v>14000</v>
      </c>
      <c r="G25" s="6">
        <v>300</v>
      </c>
      <c r="H25" s="6">
        <v>0</v>
      </c>
      <c r="I25" s="6">
        <v>0</v>
      </c>
      <c r="J25" s="6">
        <v>0</v>
      </c>
      <c r="K25" s="8">
        <f>SUM(Dades_generals[[#This Row],[Salario base anual]:[Horas complementarias]])</f>
        <v>14300</v>
      </c>
    </row>
    <row r="26" spans="1:11" ht="14.45" x14ac:dyDescent="0.35">
      <c r="A26" s="2">
        <v>26</v>
      </c>
      <c r="B26" s="1" t="s">
        <v>103</v>
      </c>
      <c r="C26" s="1" t="s">
        <v>111</v>
      </c>
      <c r="D26" s="1" t="s">
        <v>118</v>
      </c>
      <c r="E26" s="1" t="s">
        <v>125</v>
      </c>
      <c r="F26" s="6">
        <v>12000</v>
      </c>
      <c r="G26" s="6">
        <v>0</v>
      </c>
      <c r="H26" s="6">
        <v>0</v>
      </c>
      <c r="I26" s="6">
        <v>0</v>
      </c>
      <c r="J26" s="7">
        <v>0</v>
      </c>
      <c r="K26" s="8">
        <f>SUM(Dades_generals[[#This Row],[Salario base anual]:[Horas complementarias]])</f>
        <v>12000</v>
      </c>
    </row>
    <row r="27" spans="1:11" ht="14.45" x14ac:dyDescent="0.35">
      <c r="A27" s="2">
        <v>21</v>
      </c>
      <c r="B27" s="1" t="s">
        <v>104</v>
      </c>
      <c r="C27" s="1" t="s">
        <v>111</v>
      </c>
      <c r="D27" s="1" t="s">
        <v>118</v>
      </c>
      <c r="E27" s="1" t="s">
        <v>125</v>
      </c>
      <c r="F27" s="6">
        <v>12000</v>
      </c>
      <c r="G27" s="6">
        <v>300</v>
      </c>
      <c r="H27" s="6">
        <v>0</v>
      </c>
      <c r="I27" s="6">
        <v>350</v>
      </c>
      <c r="J27" s="6">
        <v>0</v>
      </c>
      <c r="K27" s="8">
        <f>SUM(Dades_generals[[#This Row],[Salario base anual]:[Horas complementarias]])</f>
        <v>12650</v>
      </c>
    </row>
    <row r="28" spans="1:11" ht="14.45" x14ac:dyDescent="0.35">
      <c r="A28" s="2">
        <v>9</v>
      </c>
      <c r="B28" s="1" t="s">
        <v>103</v>
      </c>
      <c r="C28" s="1" t="s">
        <v>111</v>
      </c>
      <c r="D28" s="1" t="s">
        <v>118</v>
      </c>
      <c r="E28" s="1" t="s">
        <v>125</v>
      </c>
      <c r="F28" s="6">
        <v>5417</v>
      </c>
      <c r="G28" s="6">
        <v>0</v>
      </c>
      <c r="H28" s="6">
        <v>0</v>
      </c>
      <c r="I28" s="6">
        <v>0</v>
      </c>
      <c r="J28" s="6">
        <v>200</v>
      </c>
      <c r="K28" s="8">
        <f>SUM(Dades_generals[[#This Row],[Salario base anual]:[Horas complementarias]])</f>
        <v>5617</v>
      </c>
    </row>
  </sheetData>
  <conditionalFormatting sqref="J2:K28">
    <cfRule type="containsBlanks" dxfId="314" priority="3">
      <formula>LEN(TRIM(J2))=0</formula>
    </cfRule>
  </conditionalFormatting>
  <conditionalFormatting sqref="I2:I28">
    <cfRule type="containsBlanks" dxfId="313" priority="2">
      <formula>LEN(TRIM(I2))=0</formula>
    </cfRule>
  </conditionalFormatting>
  <conditionalFormatting sqref="A2:H28">
    <cfRule type="containsBlanks" dxfId="312" priority="1">
      <formula>LEN(TRIM(A2))=0</formula>
    </cfRule>
  </conditionalFormatting>
  <dataValidations count="2">
    <dataValidation type="list" showInputMessage="1" showErrorMessage="1" sqref="B3:B28" xr:uid="{00000000-0002-0000-0100-000000000000}">
      <formula1>"Dona,Home"</formula1>
    </dataValidation>
    <dataValidation type="list" showInputMessage="1" showErrorMessage="1" sqref="B2" xr:uid="{2D24991B-00B8-47BC-A70C-E036BC2D93F9}">
      <formula1>"Mujer,Hombre"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/>
  <dimension ref="B2:T34"/>
  <sheetViews>
    <sheetView showGridLines="0" topLeftCell="B1" workbookViewId="0">
      <selection activeCell="C11" sqref="C11:E18"/>
    </sheetView>
  </sheetViews>
  <sheetFormatPr baseColWidth="10" defaultColWidth="11.42578125" defaultRowHeight="15" x14ac:dyDescent="0.25"/>
  <cols>
    <col min="2" max="2" width="30.42578125" bestFit="1" customWidth="1"/>
    <col min="3" max="4" width="9.42578125" bestFit="1" customWidth="1"/>
    <col min="5" max="5" width="12.7109375" bestFit="1" customWidth="1"/>
    <col min="6" max="6" width="6.7109375" bestFit="1" customWidth="1"/>
  </cols>
  <sheetData>
    <row r="2" spans="2:20" ht="23.25" x14ac:dyDescent="0.35">
      <c r="B2" s="36" t="s">
        <v>21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x14ac:dyDescent="0.25">
      <c r="B4" s="37" t="s">
        <v>63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19" t="s">
        <v>139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s="31" t="s">
        <v>142</v>
      </c>
    </row>
    <row r="11" spans="2:20" x14ac:dyDescent="0.25">
      <c r="B11" s="18" t="s">
        <v>105</v>
      </c>
      <c r="C11" s="40">
        <v>0</v>
      </c>
      <c r="D11" s="40">
        <v>0</v>
      </c>
      <c r="E11" s="40">
        <v>0</v>
      </c>
      <c r="F11" s="24" t="str">
        <f t="shared" ref="F11:F18" si="0">IF(AND(C11:D11),1-D11/C11,"N/A")</f>
        <v>N/A</v>
      </c>
    </row>
    <row r="12" spans="2:20" x14ac:dyDescent="0.25">
      <c r="B12" s="18" t="s">
        <v>106</v>
      </c>
      <c r="C12" s="40">
        <v>0</v>
      </c>
      <c r="D12" s="40">
        <v>0</v>
      </c>
      <c r="E12" s="40">
        <v>0</v>
      </c>
      <c r="F12" s="24" t="str">
        <f t="shared" si="0"/>
        <v>N/A</v>
      </c>
    </row>
    <row r="13" spans="2:20" x14ac:dyDescent="0.25">
      <c r="B13" s="18" t="s">
        <v>107</v>
      </c>
      <c r="C13" s="40">
        <v>0</v>
      </c>
      <c r="D13" s="40">
        <v>0</v>
      </c>
      <c r="E13" s="40">
        <v>0</v>
      </c>
      <c r="F13" s="24" t="str">
        <f t="shared" si="0"/>
        <v>N/A</v>
      </c>
    </row>
    <row r="14" spans="2:20" x14ac:dyDescent="0.25">
      <c r="B14" s="18" t="s">
        <v>108</v>
      </c>
      <c r="C14" s="40">
        <v>450</v>
      </c>
      <c r="D14" s="40">
        <v>250</v>
      </c>
      <c r="E14" s="40">
        <v>350</v>
      </c>
      <c r="F14" s="24">
        <f t="shared" si="0"/>
        <v>0.44444444444444442</v>
      </c>
    </row>
    <row r="15" spans="2:20" x14ac:dyDescent="0.25">
      <c r="B15" s="18" t="s">
        <v>109</v>
      </c>
      <c r="C15" s="40">
        <v>200</v>
      </c>
      <c r="D15" s="40">
        <v>0</v>
      </c>
      <c r="E15" s="40">
        <v>80</v>
      </c>
      <c r="F15" s="24" t="str">
        <f t="shared" si="0"/>
        <v>N/A</v>
      </c>
    </row>
    <row r="16" spans="2:20" x14ac:dyDescent="0.25">
      <c r="B16" s="18" t="s">
        <v>110</v>
      </c>
      <c r="C16" s="40">
        <v>250</v>
      </c>
      <c r="D16" s="40">
        <v>0</v>
      </c>
      <c r="E16" s="40">
        <v>50</v>
      </c>
      <c r="F16" s="24" t="str">
        <f t="shared" si="0"/>
        <v>N/A</v>
      </c>
    </row>
    <row r="17" spans="2:6" x14ac:dyDescent="0.25">
      <c r="B17" s="18" t="s">
        <v>111</v>
      </c>
      <c r="C17" s="40">
        <v>350</v>
      </c>
      <c r="D17" s="40">
        <v>0</v>
      </c>
      <c r="E17" s="40">
        <v>116.66666666666667</v>
      </c>
      <c r="F17" s="24" t="str">
        <f t="shared" si="0"/>
        <v>N/A</v>
      </c>
    </row>
    <row r="18" spans="2:6" ht="15.75" thickBot="1" x14ac:dyDescent="0.3">
      <c r="B18" s="18" t="s">
        <v>133</v>
      </c>
      <c r="C18" s="40">
        <v>111.53846153846153</v>
      </c>
      <c r="D18" s="40">
        <v>17.857142857142858</v>
      </c>
      <c r="E18" s="40">
        <v>62.962962962962962</v>
      </c>
      <c r="F18" s="27">
        <f t="shared" si="0"/>
        <v>0.83990147783251234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/>
  <dimension ref="B2:T34"/>
  <sheetViews>
    <sheetView showGridLines="0" workbookViewId="0">
      <selection activeCell="C11" sqref="C11:E18"/>
    </sheetView>
  </sheetViews>
  <sheetFormatPr baseColWidth="10" defaultColWidth="11.42578125" defaultRowHeight="15" x14ac:dyDescent="0.25"/>
  <cols>
    <col min="2" max="2" width="30.42578125" bestFit="1" customWidth="1"/>
    <col min="3" max="3" width="11" bestFit="1" customWidth="1"/>
    <col min="4" max="4" width="9.42578125" bestFit="1" customWidth="1"/>
    <col min="5" max="5" width="12.7109375" bestFit="1" customWidth="1"/>
    <col min="6" max="6" width="6.7109375" bestFit="1" customWidth="1"/>
  </cols>
  <sheetData>
    <row r="2" spans="2:20" ht="23.25" x14ac:dyDescent="0.35">
      <c r="B2" s="36" t="s">
        <v>22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x14ac:dyDescent="0.25">
      <c r="B4" s="37" t="s">
        <v>65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19" t="s">
        <v>138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s="31" t="s">
        <v>142</v>
      </c>
    </row>
    <row r="11" spans="2:20" x14ac:dyDescent="0.25">
      <c r="B11" s="18" t="s">
        <v>112</v>
      </c>
      <c r="C11" s="40">
        <v>0</v>
      </c>
      <c r="D11" s="40">
        <v>0</v>
      </c>
      <c r="E11" s="40">
        <v>0</v>
      </c>
      <c r="F11" s="24" t="str">
        <f t="shared" ref="F11:F18" si="0">IF(AND(C11:D11),1-D11/C11,"N/A")</f>
        <v>N/A</v>
      </c>
    </row>
    <row r="12" spans="2:20" x14ac:dyDescent="0.25">
      <c r="B12" s="18" t="s">
        <v>113</v>
      </c>
      <c r="C12" s="40">
        <v>0</v>
      </c>
      <c r="D12" s="40">
        <v>0</v>
      </c>
      <c r="E12" s="40">
        <v>0</v>
      </c>
      <c r="F12" s="24" t="str">
        <f t="shared" si="0"/>
        <v>N/A</v>
      </c>
    </row>
    <row r="13" spans="2:20" x14ac:dyDescent="0.25">
      <c r="B13" s="18" t="s">
        <v>114</v>
      </c>
      <c r="C13" s="40">
        <v>0</v>
      </c>
      <c r="D13" s="40">
        <v>0</v>
      </c>
      <c r="E13" s="40">
        <v>0</v>
      </c>
      <c r="F13" s="24" t="str">
        <f t="shared" si="0"/>
        <v>N/A</v>
      </c>
    </row>
    <row r="14" spans="2:20" x14ac:dyDescent="0.25">
      <c r="B14" s="18" t="s">
        <v>115</v>
      </c>
      <c r="C14" s="40">
        <v>450</v>
      </c>
      <c r="D14" s="40">
        <v>250</v>
      </c>
      <c r="E14" s="40">
        <v>700</v>
      </c>
      <c r="F14" s="24">
        <f t="shared" si="0"/>
        <v>0.44444444444444442</v>
      </c>
    </row>
    <row r="15" spans="2:20" x14ac:dyDescent="0.25">
      <c r="B15" s="18" t="s">
        <v>116</v>
      </c>
      <c r="C15" s="40">
        <v>400</v>
      </c>
      <c r="D15" s="40">
        <v>0</v>
      </c>
      <c r="E15" s="40">
        <v>400</v>
      </c>
      <c r="F15" s="24" t="str">
        <f t="shared" si="0"/>
        <v>N/A</v>
      </c>
    </row>
    <row r="16" spans="2:20" x14ac:dyDescent="0.25">
      <c r="B16" s="18" t="s">
        <v>117</v>
      </c>
      <c r="C16" s="40">
        <v>250</v>
      </c>
      <c r="D16" s="40">
        <v>0</v>
      </c>
      <c r="E16" s="40">
        <v>250</v>
      </c>
      <c r="F16" s="24" t="str">
        <f t="shared" si="0"/>
        <v>N/A</v>
      </c>
    </row>
    <row r="17" spans="2:6" x14ac:dyDescent="0.25">
      <c r="B17" s="18" t="s">
        <v>118</v>
      </c>
      <c r="C17" s="40">
        <v>350</v>
      </c>
      <c r="D17" s="40">
        <v>0</v>
      </c>
      <c r="E17" s="40">
        <v>350</v>
      </c>
      <c r="F17" s="24" t="str">
        <f t="shared" si="0"/>
        <v>N/A</v>
      </c>
    </row>
    <row r="18" spans="2:6" ht="15.75" thickBot="1" x14ac:dyDescent="0.3">
      <c r="B18" s="18" t="s">
        <v>133</v>
      </c>
      <c r="C18" s="40">
        <v>1450</v>
      </c>
      <c r="D18" s="40">
        <v>250</v>
      </c>
      <c r="E18" s="40">
        <v>1700</v>
      </c>
      <c r="F18" s="27">
        <f t="shared" si="0"/>
        <v>0.82758620689655171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/>
  <dimension ref="B2:T34"/>
  <sheetViews>
    <sheetView showGridLines="0" workbookViewId="0">
      <selection activeCell="C11" sqref="C11:E18"/>
    </sheetView>
  </sheetViews>
  <sheetFormatPr baseColWidth="10" defaultColWidth="11.42578125" defaultRowHeight="15" x14ac:dyDescent="0.25"/>
  <cols>
    <col min="2" max="2" width="30.42578125" bestFit="1" customWidth="1"/>
    <col min="3" max="4" width="9.42578125" bestFit="1" customWidth="1"/>
    <col min="5" max="5" width="12.7109375" bestFit="1" customWidth="1"/>
    <col min="6" max="6" width="6.7109375" bestFit="1" customWidth="1"/>
  </cols>
  <sheetData>
    <row r="2" spans="2:20" ht="23.25" x14ac:dyDescent="0.35">
      <c r="B2" s="36" t="s">
        <v>23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x14ac:dyDescent="0.25">
      <c r="B4" s="37" t="s">
        <v>67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19" t="s">
        <v>139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t="s">
        <v>142</v>
      </c>
    </row>
    <row r="11" spans="2:20" x14ac:dyDescent="0.25">
      <c r="B11" s="18" t="s">
        <v>119</v>
      </c>
      <c r="C11" s="40">
        <v>0</v>
      </c>
      <c r="D11" s="40">
        <v>0</v>
      </c>
      <c r="E11" s="40">
        <v>0</v>
      </c>
      <c r="F11" s="24" t="str">
        <f t="shared" ref="F11:F18" si="0">IF(AND(C11:D11),1-D11/C11,"N/A")</f>
        <v>N/A</v>
      </c>
    </row>
    <row r="12" spans="2:20" x14ac:dyDescent="0.25">
      <c r="B12" s="18" t="s">
        <v>120</v>
      </c>
      <c r="C12" s="40">
        <v>0</v>
      </c>
      <c r="D12" s="40">
        <v>0</v>
      </c>
      <c r="E12" s="40">
        <v>0</v>
      </c>
      <c r="F12" s="24" t="str">
        <f t="shared" si="0"/>
        <v>N/A</v>
      </c>
    </row>
    <row r="13" spans="2:20" x14ac:dyDescent="0.25">
      <c r="B13" s="18" t="s">
        <v>121</v>
      </c>
      <c r="C13" s="40">
        <v>0</v>
      </c>
      <c r="D13" s="40">
        <v>0</v>
      </c>
      <c r="E13" s="40">
        <v>0</v>
      </c>
      <c r="F13" s="24" t="str">
        <f t="shared" si="0"/>
        <v>N/A</v>
      </c>
    </row>
    <row r="14" spans="2:20" x14ac:dyDescent="0.25">
      <c r="B14" s="18" t="s">
        <v>122</v>
      </c>
      <c r="C14" s="40">
        <v>450</v>
      </c>
      <c r="D14" s="40">
        <v>250</v>
      </c>
      <c r="E14" s="40">
        <v>350</v>
      </c>
      <c r="F14" s="24">
        <f t="shared" si="0"/>
        <v>0.44444444444444442</v>
      </c>
    </row>
    <row r="15" spans="2:20" x14ac:dyDescent="0.25">
      <c r="B15" s="18" t="s">
        <v>123</v>
      </c>
      <c r="C15" s="40">
        <v>200</v>
      </c>
      <c r="D15" s="40">
        <v>0</v>
      </c>
      <c r="E15" s="40">
        <v>80</v>
      </c>
      <c r="F15" s="24" t="str">
        <f t="shared" si="0"/>
        <v>N/A</v>
      </c>
    </row>
    <row r="16" spans="2:20" x14ac:dyDescent="0.25">
      <c r="B16" s="18" t="s">
        <v>124</v>
      </c>
      <c r="C16" s="40">
        <v>250</v>
      </c>
      <c r="D16" s="40">
        <v>0</v>
      </c>
      <c r="E16" s="40">
        <v>50</v>
      </c>
      <c r="F16" s="24" t="str">
        <f t="shared" si="0"/>
        <v>N/A</v>
      </c>
    </row>
    <row r="17" spans="2:6" x14ac:dyDescent="0.25">
      <c r="B17" s="18" t="s">
        <v>125</v>
      </c>
      <c r="C17" s="40">
        <v>350</v>
      </c>
      <c r="D17" s="40">
        <v>0</v>
      </c>
      <c r="E17" s="40">
        <v>116.66666666666667</v>
      </c>
      <c r="F17" s="24" t="str">
        <f t="shared" si="0"/>
        <v>N/A</v>
      </c>
    </row>
    <row r="18" spans="2:6" ht="15.75" thickBot="1" x14ac:dyDescent="0.3">
      <c r="B18" s="18" t="s">
        <v>133</v>
      </c>
      <c r="C18" s="40">
        <v>111.53846153846153</v>
      </c>
      <c r="D18" s="40">
        <v>17.857142857142858</v>
      </c>
      <c r="E18" s="40">
        <v>62.962962962962962</v>
      </c>
      <c r="F18" s="27">
        <f t="shared" si="0"/>
        <v>0.83990147783251234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/>
  <dimension ref="B2:T27"/>
  <sheetViews>
    <sheetView showGridLines="0" topLeftCell="B1" workbookViewId="0">
      <selection activeCell="C10" sqref="C10:E10"/>
    </sheetView>
  </sheetViews>
  <sheetFormatPr baseColWidth="10" defaultColWidth="11.42578125" defaultRowHeight="15" x14ac:dyDescent="0.25"/>
  <cols>
    <col min="2" max="2" width="30.140625" bestFit="1" customWidth="1"/>
    <col min="3" max="3" width="10.140625" bestFit="1" customWidth="1"/>
    <col min="4" max="4" width="10.85546875" bestFit="1" customWidth="1"/>
    <col min="5" max="5" width="12.5703125" bestFit="1" customWidth="1"/>
    <col min="6" max="6" width="7" bestFit="1" customWidth="1"/>
  </cols>
  <sheetData>
    <row r="2" spans="2:20" ht="23.25" x14ac:dyDescent="0.35">
      <c r="B2" s="36" t="s">
        <v>24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x14ac:dyDescent="0.25">
      <c r="B4" s="37" t="s">
        <v>69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9"/>
      <c r="C9" s="9" t="s">
        <v>104</v>
      </c>
      <c r="D9" s="9" t="s">
        <v>103</v>
      </c>
      <c r="E9" s="9" t="s">
        <v>133</v>
      </c>
      <c r="F9" t="s">
        <v>142</v>
      </c>
    </row>
    <row r="10" spans="2:20" ht="15.75" thickBot="1" x14ac:dyDescent="0.3">
      <c r="B10" s="9" t="s">
        <v>140</v>
      </c>
      <c r="C10" s="42">
        <v>0</v>
      </c>
      <c r="D10" s="42">
        <v>850</v>
      </c>
      <c r="E10" s="42">
        <v>850</v>
      </c>
      <c r="F10" s="32" t="str">
        <f>IF(AND(C10:D10),1-D10/C10,"N/A")</f>
        <v>N/A</v>
      </c>
    </row>
    <row r="26" spans="6:6" ht="14.45" x14ac:dyDescent="0.35"/>
    <row r="27" spans="6:6" ht="14.45" x14ac:dyDescent="0.35">
      <c r="F27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/>
  <dimension ref="B2:T34"/>
  <sheetViews>
    <sheetView showGridLines="0" topLeftCell="B1" workbookViewId="0">
      <selection activeCell="C11" sqref="C11:E18"/>
    </sheetView>
  </sheetViews>
  <sheetFormatPr baseColWidth="10" defaultColWidth="11.42578125" defaultRowHeight="15" x14ac:dyDescent="0.25"/>
  <cols>
    <col min="2" max="2" width="31.5703125" customWidth="1"/>
    <col min="3" max="4" width="10.5703125" bestFit="1" customWidth="1"/>
    <col min="5" max="5" width="12.5703125" bestFit="1" customWidth="1"/>
    <col min="6" max="6" width="6.7109375" bestFit="1" customWidth="1"/>
  </cols>
  <sheetData>
    <row r="2" spans="2:20" ht="23.25" x14ac:dyDescent="0.35">
      <c r="B2" s="36" t="s">
        <v>25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x14ac:dyDescent="0.25">
      <c r="B4" s="37" t="s">
        <v>71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19" t="s">
        <v>141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t="s">
        <v>142</v>
      </c>
    </row>
    <row r="11" spans="2:20" x14ac:dyDescent="0.25">
      <c r="B11" s="18" t="s">
        <v>105</v>
      </c>
      <c r="C11" s="40">
        <v>0</v>
      </c>
      <c r="D11" s="40">
        <v>0</v>
      </c>
      <c r="E11" s="40">
        <v>0</v>
      </c>
      <c r="F11" s="26" t="str">
        <f t="shared" ref="F11:F18" si="0">IF(AND(C11:D11),1-D11/C11,"N/A")</f>
        <v>N/A</v>
      </c>
    </row>
    <row r="12" spans="2:20" x14ac:dyDescent="0.25">
      <c r="B12" s="18" t="s">
        <v>106</v>
      </c>
      <c r="C12" s="40">
        <v>0</v>
      </c>
      <c r="D12" s="40">
        <v>0</v>
      </c>
      <c r="E12" s="40">
        <v>0</v>
      </c>
      <c r="F12" s="26" t="str">
        <f t="shared" si="0"/>
        <v>N/A</v>
      </c>
    </row>
    <row r="13" spans="2:20" x14ac:dyDescent="0.25">
      <c r="B13" s="18" t="s">
        <v>107</v>
      </c>
      <c r="C13" s="40">
        <v>0</v>
      </c>
      <c r="D13" s="40">
        <v>0</v>
      </c>
      <c r="E13" s="40">
        <v>0</v>
      </c>
      <c r="F13" s="26" t="str">
        <f t="shared" si="0"/>
        <v>N/A</v>
      </c>
    </row>
    <row r="14" spans="2:20" x14ac:dyDescent="0.25">
      <c r="B14" s="18" t="s">
        <v>108</v>
      </c>
      <c r="C14" s="40">
        <v>0</v>
      </c>
      <c r="D14" s="40">
        <v>0</v>
      </c>
      <c r="E14" s="40">
        <v>0</v>
      </c>
      <c r="F14" s="26" t="str">
        <f t="shared" si="0"/>
        <v>N/A</v>
      </c>
    </row>
    <row r="15" spans="2:20" x14ac:dyDescent="0.25">
      <c r="B15" s="18" t="s">
        <v>109</v>
      </c>
      <c r="C15" s="40">
        <v>0</v>
      </c>
      <c r="D15" s="40">
        <v>100</v>
      </c>
      <c r="E15" s="40">
        <v>60</v>
      </c>
      <c r="F15" s="26" t="str">
        <f t="shared" si="0"/>
        <v>N/A</v>
      </c>
    </row>
    <row r="16" spans="2:20" x14ac:dyDescent="0.25">
      <c r="B16" s="18" t="s">
        <v>110</v>
      </c>
      <c r="C16" s="40">
        <v>0</v>
      </c>
      <c r="D16" s="40">
        <v>87.5</v>
      </c>
      <c r="E16" s="40">
        <v>70</v>
      </c>
      <c r="F16" s="26" t="str">
        <f t="shared" si="0"/>
        <v>N/A</v>
      </c>
    </row>
    <row r="17" spans="2:6" x14ac:dyDescent="0.25">
      <c r="B17" s="18" t="s">
        <v>111</v>
      </c>
      <c r="C17" s="40">
        <v>0</v>
      </c>
      <c r="D17" s="40">
        <v>100</v>
      </c>
      <c r="E17" s="40">
        <v>66.666666666666671</v>
      </c>
      <c r="F17" s="26" t="str">
        <f t="shared" si="0"/>
        <v>N/A</v>
      </c>
    </row>
    <row r="18" spans="2:6" ht="15.75" thickBot="1" x14ac:dyDescent="0.3">
      <c r="B18" s="18" t="s">
        <v>133</v>
      </c>
      <c r="C18" s="40">
        <v>0</v>
      </c>
      <c r="D18" s="40">
        <v>60.714285714285715</v>
      </c>
      <c r="E18" s="40">
        <v>31.481481481481481</v>
      </c>
      <c r="F18" s="33" t="str">
        <f t="shared" si="0"/>
        <v>N/A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/>
  <dimension ref="B2:T34"/>
  <sheetViews>
    <sheetView showGridLines="0" topLeftCell="B1" workbookViewId="0">
      <selection activeCell="C11" sqref="C11:E18"/>
    </sheetView>
  </sheetViews>
  <sheetFormatPr baseColWidth="10" defaultColWidth="11.42578125" defaultRowHeight="15" x14ac:dyDescent="0.25"/>
  <cols>
    <col min="2" max="2" width="29.85546875" customWidth="1"/>
    <col min="3" max="4" width="10.5703125" bestFit="1" customWidth="1"/>
    <col min="5" max="5" width="12.5703125" bestFit="1" customWidth="1"/>
    <col min="6" max="6" width="6.7109375" bestFit="1" customWidth="1"/>
  </cols>
  <sheetData>
    <row r="2" spans="2:20" ht="23.25" x14ac:dyDescent="0.35">
      <c r="B2" s="36" t="s">
        <v>26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x14ac:dyDescent="0.25">
      <c r="B4" s="37" t="s">
        <v>73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19" t="s">
        <v>141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t="s">
        <v>142</v>
      </c>
    </row>
    <row r="11" spans="2:20" x14ac:dyDescent="0.25">
      <c r="B11" s="18" t="s">
        <v>112</v>
      </c>
      <c r="C11" s="40">
        <v>0</v>
      </c>
      <c r="D11" s="40">
        <v>0</v>
      </c>
      <c r="E11" s="40">
        <v>0</v>
      </c>
      <c r="F11" s="26" t="str">
        <f t="shared" ref="F11:F18" si="0">IF(AND(C11:D11),1-D11/C11,"N/A")</f>
        <v>N/A</v>
      </c>
    </row>
    <row r="12" spans="2:20" x14ac:dyDescent="0.25">
      <c r="B12" s="18" t="s">
        <v>113</v>
      </c>
      <c r="C12" s="40">
        <v>0</v>
      </c>
      <c r="D12" s="40">
        <v>0</v>
      </c>
      <c r="E12" s="40">
        <v>0</v>
      </c>
      <c r="F12" s="26" t="str">
        <f t="shared" si="0"/>
        <v>N/A</v>
      </c>
    </row>
    <row r="13" spans="2:20" x14ac:dyDescent="0.25">
      <c r="B13" s="18" t="s">
        <v>114</v>
      </c>
      <c r="C13" s="40">
        <v>0</v>
      </c>
      <c r="D13" s="40">
        <v>0</v>
      </c>
      <c r="E13" s="40">
        <v>0</v>
      </c>
      <c r="F13" s="26" t="str">
        <f t="shared" si="0"/>
        <v>N/A</v>
      </c>
    </row>
    <row r="14" spans="2:20" x14ac:dyDescent="0.25">
      <c r="B14" s="18" t="s">
        <v>115</v>
      </c>
      <c r="C14" s="40">
        <v>0</v>
      </c>
      <c r="D14" s="40">
        <v>0</v>
      </c>
      <c r="E14" s="40">
        <v>0</v>
      </c>
      <c r="F14" s="26" t="str">
        <f t="shared" si="0"/>
        <v>N/A</v>
      </c>
    </row>
    <row r="15" spans="2:20" x14ac:dyDescent="0.25">
      <c r="B15" s="18" t="s">
        <v>116</v>
      </c>
      <c r="C15" s="40">
        <v>0</v>
      </c>
      <c r="D15" s="40">
        <v>100</v>
      </c>
      <c r="E15" s="40">
        <v>60</v>
      </c>
      <c r="F15" s="26" t="str">
        <f t="shared" si="0"/>
        <v>N/A</v>
      </c>
    </row>
    <row r="16" spans="2:20" x14ac:dyDescent="0.25">
      <c r="B16" s="18" t="s">
        <v>117</v>
      </c>
      <c r="C16" s="40">
        <v>0</v>
      </c>
      <c r="D16" s="40">
        <v>87.5</v>
      </c>
      <c r="E16" s="40">
        <v>70</v>
      </c>
      <c r="F16" s="26" t="str">
        <f t="shared" si="0"/>
        <v>N/A</v>
      </c>
    </row>
    <row r="17" spans="2:6" x14ac:dyDescent="0.25">
      <c r="B17" s="18" t="s">
        <v>118</v>
      </c>
      <c r="C17" s="40">
        <v>0</v>
      </c>
      <c r="D17" s="40">
        <v>100</v>
      </c>
      <c r="E17" s="40">
        <v>66.666666666666671</v>
      </c>
      <c r="F17" s="26" t="str">
        <f t="shared" si="0"/>
        <v>N/A</v>
      </c>
    </row>
    <row r="18" spans="2:6" ht="15.75" thickBot="1" x14ac:dyDescent="0.3">
      <c r="B18" s="18" t="s">
        <v>133</v>
      </c>
      <c r="C18" s="40">
        <v>0</v>
      </c>
      <c r="D18" s="40">
        <v>60.714285714285715</v>
      </c>
      <c r="E18" s="40">
        <v>31.481481481481481</v>
      </c>
      <c r="F18" s="33" t="str">
        <f t="shared" si="0"/>
        <v>N/A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/>
  <dimension ref="B2:T34"/>
  <sheetViews>
    <sheetView showGridLines="0" tabSelected="1" workbookViewId="0">
      <selection activeCell="L29" sqref="L29"/>
    </sheetView>
  </sheetViews>
  <sheetFormatPr baseColWidth="10" defaultColWidth="11.42578125" defaultRowHeight="15" x14ac:dyDescent="0.25"/>
  <cols>
    <col min="2" max="2" width="31.85546875" customWidth="1"/>
    <col min="3" max="3" width="11.5703125" bestFit="1" customWidth="1"/>
    <col min="4" max="4" width="13.5703125" bestFit="1" customWidth="1"/>
    <col min="5" max="5" width="12.7109375" bestFit="1" customWidth="1"/>
    <col min="6" max="6" width="6.7109375" bestFit="1" customWidth="1"/>
  </cols>
  <sheetData>
    <row r="2" spans="2:20" ht="23.25" x14ac:dyDescent="0.35">
      <c r="B2" s="36" t="s">
        <v>27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x14ac:dyDescent="0.25">
      <c r="B4" s="37" t="s">
        <v>75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19" t="s">
        <v>141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t="s">
        <v>142</v>
      </c>
    </row>
    <row r="11" spans="2:20" x14ac:dyDescent="0.25">
      <c r="B11" s="18" t="s">
        <v>119</v>
      </c>
      <c r="C11" s="40">
        <v>0</v>
      </c>
      <c r="D11" s="40">
        <v>0</v>
      </c>
      <c r="E11" s="40">
        <v>0</v>
      </c>
      <c r="F11" s="26" t="str">
        <f t="shared" ref="F11:F18" si="0">IF(AND(C11:D11),1-D11/C11,"N/A")</f>
        <v>N/A</v>
      </c>
    </row>
    <row r="12" spans="2:20" x14ac:dyDescent="0.25">
      <c r="B12" s="18" t="s">
        <v>120</v>
      </c>
      <c r="C12" s="40">
        <v>0</v>
      </c>
      <c r="D12" s="40">
        <v>0</v>
      </c>
      <c r="E12" s="40">
        <v>0</v>
      </c>
      <c r="F12" s="26" t="str">
        <f t="shared" si="0"/>
        <v>N/A</v>
      </c>
    </row>
    <row r="13" spans="2:20" x14ac:dyDescent="0.25">
      <c r="B13" s="18" t="s">
        <v>121</v>
      </c>
      <c r="C13" s="40">
        <v>0</v>
      </c>
      <c r="D13" s="40">
        <v>0</v>
      </c>
      <c r="E13" s="40">
        <v>0</v>
      </c>
      <c r="F13" s="26" t="str">
        <f t="shared" si="0"/>
        <v>N/A</v>
      </c>
    </row>
    <row r="14" spans="2:20" x14ac:dyDescent="0.25">
      <c r="B14" s="18" t="s">
        <v>122</v>
      </c>
      <c r="C14" s="40">
        <v>0</v>
      </c>
      <c r="D14" s="40">
        <v>0</v>
      </c>
      <c r="E14" s="40">
        <v>0</v>
      </c>
      <c r="F14" s="26" t="str">
        <f t="shared" si="0"/>
        <v>N/A</v>
      </c>
    </row>
    <row r="15" spans="2:20" x14ac:dyDescent="0.25">
      <c r="B15" s="18" t="s">
        <v>123</v>
      </c>
      <c r="C15" s="40">
        <v>0</v>
      </c>
      <c r="D15" s="40">
        <v>100</v>
      </c>
      <c r="E15" s="40">
        <v>60</v>
      </c>
      <c r="F15" s="26" t="str">
        <f t="shared" si="0"/>
        <v>N/A</v>
      </c>
    </row>
    <row r="16" spans="2:20" x14ac:dyDescent="0.25">
      <c r="B16" s="18" t="s">
        <v>124</v>
      </c>
      <c r="C16" s="40">
        <v>0</v>
      </c>
      <c r="D16" s="40">
        <v>87.5</v>
      </c>
      <c r="E16" s="40">
        <v>70</v>
      </c>
      <c r="F16" s="26" t="str">
        <f t="shared" si="0"/>
        <v>N/A</v>
      </c>
    </row>
    <row r="17" spans="2:6" x14ac:dyDescent="0.25">
      <c r="B17" s="18" t="s">
        <v>125</v>
      </c>
      <c r="C17" s="40">
        <v>0</v>
      </c>
      <c r="D17" s="40">
        <v>100</v>
      </c>
      <c r="E17" s="40">
        <v>66.666666666666671</v>
      </c>
      <c r="F17" s="26" t="str">
        <f t="shared" si="0"/>
        <v>N/A</v>
      </c>
    </row>
    <row r="18" spans="2:6" ht="15.75" thickBot="1" x14ac:dyDescent="0.3">
      <c r="B18" s="18" t="s">
        <v>133</v>
      </c>
      <c r="C18" s="40">
        <v>0</v>
      </c>
      <c r="D18" s="40">
        <v>60.714285714285715</v>
      </c>
      <c r="E18" s="40">
        <v>31.481481481481481</v>
      </c>
      <c r="F18" s="33" t="str">
        <f t="shared" si="0"/>
        <v>N/A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2:T27"/>
  <sheetViews>
    <sheetView showGridLines="0" workbookViewId="0">
      <selection activeCell="E19" sqref="E19"/>
    </sheetView>
  </sheetViews>
  <sheetFormatPr baseColWidth="10" defaultColWidth="11.42578125" defaultRowHeight="15" x14ac:dyDescent="0.25"/>
  <cols>
    <col min="2" max="2" width="33.5703125" bestFit="1" customWidth="1"/>
    <col min="3" max="3" width="12.7109375" bestFit="1" customWidth="1"/>
    <col min="4" max="4" width="12" bestFit="1" customWidth="1"/>
    <col min="5" max="5" width="12.5703125" bestFit="1" customWidth="1"/>
    <col min="6" max="6" width="9.85546875" bestFit="1" customWidth="1"/>
  </cols>
  <sheetData>
    <row r="2" spans="2:20" ht="23.25" x14ac:dyDescent="0.35">
      <c r="B2" s="36" t="s">
        <v>5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x14ac:dyDescent="0.25">
      <c r="B4" s="37" t="s">
        <v>29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9"/>
      <c r="C9" s="9" t="s">
        <v>104</v>
      </c>
      <c r="D9" s="9" t="s">
        <v>103</v>
      </c>
      <c r="E9" s="9" t="s">
        <v>133</v>
      </c>
      <c r="F9" t="s">
        <v>142</v>
      </c>
    </row>
    <row r="10" spans="2:20" ht="15.75" thickBot="1" x14ac:dyDescent="0.3">
      <c r="B10" s="9" t="s">
        <v>134</v>
      </c>
      <c r="C10" s="39">
        <v>22519.23076923077</v>
      </c>
      <c r="D10" s="39">
        <v>15177.827142857142</v>
      </c>
      <c r="E10" s="39">
        <v>18712.577037037037</v>
      </c>
      <c r="F10" s="29">
        <f>IF(AND(C10:D10),1-D10/C10,"N/A")</f>
        <v>0.32600596803708681</v>
      </c>
    </row>
    <row r="14" spans="2:20" x14ac:dyDescent="0.25">
      <c r="E14" t="s">
        <v>143</v>
      </c>
    </row>
    <row r="15" spans="2:20" x14ac:dyDescent="0.25">
      <c r="D15" t="s">
        <v>143</v>
      </c>
      <c r="E15" t="s">
        <v>143</v>
      </c>
    </row>
    <row r="16" spans="2:20" x14ac:dyDescent="0.25">
      <c r="E16" t="s">
        <v>143</v>
      </c>
    </row>
    <row r="17" spans="4:6" x14ac:dyDescent="0.25">
      <c r="D17" t="s">
        <v>143</v>
      </c>
      <c r="E17" t="s">
        <v>143</v>
      </c>
    </row>
    <row r="26" spans="4:6" ht="14.45" x14ac:dyDescent="0.35"/>
    <row r="27" spans="4:6" ht="14.45" x14ac:dyDescent="0.35">
      <c r="F27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2:T34"/>
  <sheetViews>
    <sheetView showGridLines="0" workbookViewId="0">
      <selection activeCell="F29" sqref="F29"/>
    </sheetView>
  </sheetViews>
  <sheetFormatPr baseColWidth="10" defaultColWidth="11.42578125" defaultRowHeight="15" x14ac:dyDescent="0.25"/>
  <cols>
    <col min="2" max="2" width="33.140625" bestFit="1" customWidth="1"/>
    <col min="3" max="4" width="12" bestFit="1" customWidth="1"/>
    <col min="5" max="5" width="12.7109375" bestFit="1" customWidth="1"/>
    <col min="6" max="6" width="6.7109375" bestFit="1" customWidth="1"/>
  </cols>
  <sheetData>
    <row r="2" spans="2:20" ht="23.25" x14ac:dyDescent="0.35">
      <c r="B2" s="36" t="s">
        <v>126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x14ac:dyDescent="0.25">
      <c r="B4" s="37" t="s">
        <v>31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19" t="s">
        <v>134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t="s">
        <v>142</v>
      </c>
    </row>
    <row r="11" spans="2:20" ht="14.45" x14ac:dyDescent="0.35">
      <c r="B11" s="18" t="s">
        <v>105</v>
      </c>
      <c r="C11" s="40">
        <v>28833.333333333332</v>
      </c>
      <c r="D11" s="40">
        <v>0</v>
      </c>
      <c r="E11" s="40">
        <v>28833.333333333332</v>
      </c>
      <c r="F11" t="str">
        <f t="shared" ref="F11:F18" si="0">IF(AND(C11:D11),1-D11/C11,"N/A")</f>
        <v>N/A</v>
      </c>
    </row>
    <row r="12" spans="2:20" ht="14.45" x14ac:dyDescent="0.35">
      <c r="B12" s="18" t="s">
        <v>106</v>
      </c>
      <c r="C12" s="40">
        <v>30550</v>
      </c>
      <c r="D12" s="40">
        <v>18559</v>
      </c>
      <c r="E12" s="40">
        <v>26553</v>
      </c>
      <c r="F12" s="23">
        <f t="shared" si="0"/>
        <v>0.3925040916530278</v>
      </c>
    </row>
    <row r="13" spans="2:20" ht="14.45" x14ac:dyDescent="0.35">
      <c r="B13" s="18" t="s">
        <v>107</v>
      </c>
      <c r="C13" s="40">
        <v>21800</v>
      </c>
      <c r="D13" s="40">
        <v>20984</v>
      </c>
      <c r="E13" s="40">
        <v>21392</v>
      </c>
      <c r="F13" s="23">
        <f t="shared" si="0"/>
        <v>3.7431192660550505E-2</v>
      </c>
    </row>
    <row r="14" spans="2:20" ht="14.45" x14ac:dyDescent="0.35">
      <c r="B14" s="18" t="s">
        <v>108</v>
      </c>
      <c r="C14" s="40">
        <v>19350</v>
      </c>
      <c r="D14" s="40">
        <v>18850</v>
      </c>
      <c r="E14" s="40">
        <v>19100</v>
      </c>
      <c r="F14" s="23">
        <f t="shared" si="0"/>
        <v>2.5839793281653756E-2</v>
      </c>
    </row>
    <row r="15" spans="2:20" ht="14.45" x14ac:dyDescent="0.35">
      <c r="B15" s="18" t="s">
        <v>109</v>
      </c>
      <c r="C15" s="40">
        <v>16600</v>
      </c>
      <c r="D15" s="40">
        <v>13766.666666666666</v>
      </c>
      <c r="E15" s="40">
        <v>14900</v>
      </c>
      <c r="F15" s="23">
        <f t="shared" si="0"/>
        <v>0.17068273092369479</v>
      </c>
    </row>
    <row r="16" spans="2:20" ht="14.45" x14ac:dyDescent="0.35">
      <c r="B16" s="18" t="s">
        <v>110</v>
      </c>
      <c r="C16" s="40">
        <v>14550</v>
      </c>
      <c r="D16" s="40">
        <v>13302.895</v>
      </c>
      <c r="E16" s="40">
        <v>13552.316000000001</v>
      </c>
      <c r="F16" s="23">
        <f t="shared" si="0"/>
        <v>8.5711683848797238E-2</v>
      </c>
    </row>
    <row r="17" spans="2:6" x14ac:dyDescent="0.25">
      <c r="B17" s="18" t="s">
        <v>111</v>
      </c>
      <c r="C17" s="40">
        <v>12650</v>
      </c>
      <c r="D17" s="40">
        <v>8808.5</v>
      </c>
      <c r="E17" s="40">
        <v>10089</v>
      </c>
      <c r="F17" s="23">
        <f t="shared" si="0"/>
        <v>0.30367588932806322</v>
      </c>
    </row>
    <row r="18" spans="2:6" ht="15.75" thickBot="1" x14ac:dyDescent="0.3">
      <c r="B18" s="18" t="s">
        <v>133</v>
      </c>
      <c r="C18" s="40">
        <v>22519.23076923077</v>
      </c>
      <c r="D18" s="40">
        <v>15177.827142857142</v>
      </c>
      <c r="E18" s="40">
        <v>18712.577037037037</v>
      </c>
      <c r="F18" s="28">
        <f t="shared" si="0"/>
        <v>0.32600596803708681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2:T34"/>
  <sheetViews>
    <sheetView showGridLines="0" workbookViewId="0">
      <selection activeCell="F27" sqref="F27"/>
    </sheetView>
  </sheetViews>
  <sheetFormatPr baseColWidth="10" defaultColWidth="11.42578125" defaultRowHeight="15" x14ac:dyDescent="0.25"/>
  <cols>
    <col min="2" max="2" width="33.140625" bestFit="1" customWidth="1"/>
    <col min="3" max="4" width="12" bestFit="1" customWidth="1"/>
    <col min="5" max="5" width="12.7109375" bestFit="1" customWidth="1"/>
    <col min="6" max="6" width="6.7109375" bestFit="1" customWidth="1"/>
  </cols>
  <sheetData>
    <row r="2" spans="2:20" ht="23.25" x14ac:dyDescent="0.35">
      <c r="B2" s="36" t="s">
        <v>127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x14ac:dyDescent="0.25">
      <c r="B4" s="37" t="s">
        <v>33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19" t="s">
        <v>134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t="s">
        <v>142</v>
      </c>
    </row>
    <row r="11" spans="2:20" x14ac:dyDescent="0.25">
      <c r="B11" s="18" t="s">
        <v>112</v>
      </c>
      <c r="C11" s="40">
        <v>28833.333333333332</v>
      </c>
      <c r="D11" s="40">
        <v>0</v>
      </c>
      <c r="E11" s="40">
        <v>28833.333333333332</v>
      </c>
      <c r="F11" s="24" t="str">
        <f t="shared" ref="F11:F18" si="0">IF(AND(C11:D11),1-D11/C11,"N/A")</f>
        <v>N/A</v>
      </c>
    </row>
    <row r="12" spans="2:20" x14ac:dyDescent="0.25">
      <c r="B12" s="18" t="s">
        <v>113</v>
      </c>
      <c r="C12" s="40">
        <v>30550</v>
      </c>
      <c r="D12" s="40">
        <v>18559</v>
      </c>
      <c r="E12" s="40">
        <v>26553</v>
      </c>
      <c r="F12" s="24">
        <f t="shared" si="0"/>
        <v>0.3925040916530278</v>
      </c>
    </row>
    <row r="13" spans="2:20" x14ac:dyDescent="0.25">
      <c r="B13" s="18" t="s">
        <v>114</v>
      </c>
      <c r="C13" s="40">
        <v>21800</v>
      </c>
      <c r="D13" s="40">
        <v>20984</v>
      </c>
      <c r="E13" s="40">
        <v>21392</v>
      </c>
      <c r="F13" s="24">
        <f t="shared" si="0"/>
        <v>3.7431192660550505E-2</v>
      </c>
    </row>
    <row r="14" spans="2:20" x14ac:dyDescent="0.25">
      <c r="B14" s="18" t="s">
        <v>115</v>
      </c>
      <c r="C14" s="40">
        <v>19350</v>
      </c>
      <c r="D14" s="40">
        <v>18850</v>
      </c>
      <c r="E14" s="40">
        <v>19100</v>
      </c>
      <c r="F14" s="24">
        <f t="shared" si="0"/>
        <v>2.5839793281653756E-2</v>
      </c>
    </row>
    <row r="15" spans="2:20" x14ac:dyDescent="0.25">
      <c r="B15" s="18" t="s">
        <v>116</v>
      </c>
      <c r="C15" s="40">
        <v>16600</v>
      </c>
      <c r="D15" s="40">
        <v>13766.666666666666</v>
      </c>
      <c r="E15" s="40">
        <v>14900</v>
      </c>
      <c r="F15" s="24">
        <f t="shared" si="0"/>
        <v>0.17068273092369479</v>
      </c>
    </row>
    <row r="16" spans="2:20" x14ac:dyDescent="0.25">
      <c r="B16" s="18" t="s">
        <v>117</v>
      </c>
      <c r="C16" s="40">
        <v>14550</v>
      </c>
      <c r="D16" s="40">
        <v>13302.895</v>
      </c>
      <c r="E16" s="40">
        <v>13552.316000000001</v>
      </c>
      <c r="F16" s="24">
        <f t="shared" si="0"/>
        <v>8.5711683848797238E-2</v>
      </c>
    </row>
    <row r="17" spans="2:6" x14ac:dyDescent="0.25">
      <c r="B17" s="18" t="s">
        <v>118</v>
      </c>
      <c r="C17" s="40">
        <v>12650</v>
      </c>
      <c r="D17" s="40">
        <v>8808.5</v>
      </c>
      <c r="E17" s="40">
        <v>10089</v>
      </c>
      <c r="F17" s="24">
        <f t="shared" si="0"/>
        <v>0.30367588932806322</v>
      </c>
    </row>
    <row r="18" spans="2:6" ht="15.75" thickBot="1" x14ac:dyDescent="0.3">
      <c r="B18" s="18" t="s">
        <v>133</v>
      </c>
      <c r="C18" s="40">
        <v>22519.23076923077</v>
      </c>
      <c r="D18" s="40">
        <v>15177.827142857142</v>
      </c>
      <c r="E18" s="40">
        <v>18712.577037037037</v>
      </c>
      <c r="F18" s="27">
        <f t="shared" si="0"/>
        <v>0.32600596803708681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2:T34"/>
  <sheetViews>
    <sheetView showGridLines="0" workbookViewId="0">
      <selection activeCell="G27" sqref="G27"/>
    </sheetView>
  </sheetViews>
  <sheetFormatPr baseColWidth="10" defaultColWidth="11.42578125" defaultRowHeight="15" x14ac:dyDescent="0.25"/>
  <cols>
    <col min="2" max="2" width="33.140625" bestFit="1" customWidth="1"/>
    <col min="3" max="4" width="12" bestFit="1" customWidth="1"/>
    <col min="5" max="5" width="12.7109375" bestFit="1" customWidth="1"/>
    <col min="6" max="6" width="6.7109375" bestFit="1" customWidth="1"/>
  </cols>
  <sheetData>
    <row r="2" spans="2:20" ht="23.25" x14ac:dyDescent="0.35">
      <c r="B2" s="36" t="s">
        <v>128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x14ac:dyDescent="0.25">
      <c r="B4" s="37" t="s">
        <v>35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19" t="s">
        <v>134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t="s">
        <v>142</v>
      </c>
    </row>
    <row r="11" spans="2:20" ht="14.45" x14ac:dyDescent="0.35">
      <c r="B11" s="18" t="s">
        <v>119</v>
      </c>
      <c r="C11" s="40">
        <v>28833.333333333332</v>
      </c>
      <c r="D11" s="40">
        <v>0</v>
      </c>
      <c r="E11" s="40">
        <v>28833.333333333332</v>
      </c>
      <c r="F11" s="23" t="str">
        <f t="shared" ref="F11:F18" si="0">IF(AND(D11:D11),1-D11/C11,"N/A")</f>
        <v>N/A</v>
      </c>
    </row>
    <row r="12" spans="2:20" ht="14.45" x14ac:dyDescent="0.35">
      <c r="B12" s="18" t="s">
        <v>120</v>
      </c>
      <c r="C12" s="40">
        <v>30550</v>
      </c>
      <c r="D12" s="40">
        <v>18559</v>
      </c>
      <c r="E12" s="40">
        <v>26553</v>
      </c>
      <c r="F12" s="23">
        <f t="shared" si="0"/>
        <v>0.3925040916530278</v>
      </c>
    </row>
    <row r="13" spans="2:20" ht="14.45" x14ac:dyDescent="0.35">
      <c r="B13" s="18" t="s">
        <v>121</v>
      </c>
      <c r="C13" s="40">
        <v>21800</v>
      </c>
      <c r="D13" s="40">
        <v>20984</v>
      </c>
      <c r="E13" s="40">
        <v>21392</v>
      </c>
      <c r="F13" s="23">
        <f t="shared" si="0"/>
        <v>3.7431192660550505E-2</v>
      </c>
    </row>
    <row r="14" spans="2:20" ht="14.45" x14ac:dyDescent="0.35">
      <c r="B14" s="18" t="s">
        <v>122</v>
      </c>
      <c r="C14" s="40">
        <v>19350</v>
      </c>
      <c r="D14" s="40">
        <v>18850</v>
      </c>
      <c r="E14" s="40">
        <v>19100</v>
      </c>
      <c r="F14" s="23">
        <f t="shared" si="0"/>
        <v>2.5839793281653756E-2</v>
      </c>
    </row>
    <row r="15" spans="2:20" ht="14.45" x14ac:dyDescent="0.35">
      <c r="B15" s="18" t="s">
        <v>123</v>
      </c>
      <c r="C15" s="40">
        <v>16600</v>
      </c>
      <c r="D15" s="40">
        <v>13766.666666666666</v>
      </c>
      <c r="E15" s="40">
        <v>14900</v>
      </c>
      <c r="F15" s="23">
        <f t="shared" si="0"/>
        <v>0.17068273092369479</v>
      </c>
    </row>
    <row r="16" spans="2:20" ht="14.45" x14ac:dyDescent="0.35">
      <c r="B16" s="18" t="s">
        <v>124</v>
      </c>
      <c r="C16" s="40">
        <v>14550</v>
      </c>
      <c r="D16" s="40">
        <v>13302.895</v>
      </c>
      <c r="E16" s="40">
        <v>13552.316000000001</v>
      </c>
      <c r="F16" s="23">
        <f t="shared" si="0"/>
        <v>8.5711683848797238E-2</v>
      </c>
    </row>
    <row r="17" spans="2:6" x14ac:dyDescent="0.25">
      <c r="B17" s="18" t="s">
        <v>125</v>
      </c>
      <c r="C17" s="40">
        <v>12650</v>
      </c>
      <c r="D17" s="40">
        <v>8808.5</v>
      </c>
      <c r="E17" s="40">
        <v>10089</v>
      </c>
      <c r="F17" s="23">
        <f t="shared" si="0"/>
        <v>0.30367588932806322</v>
      </c>
    </row>
    <row r="18" spans="2:6" ht="15.75" thickBot="1" x14ac:dyDescent="0.3">
      <c r="B18" s="18" t="s">
        <v>133</v>
      </c>
      <c r="C18" s="40">
        <v>22519.23076923077</v>
      </c>
      <c r="D18" s="40">
        <v>15177.827142857142</v>
      </c>
      <c r="E18" s="41">
        <v>18712.577037037037</v>
      </c>
      <c r="F18" s="28">
        <f t="shared" si="0"/>
        <v>0.32600596803708681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2:T27"/>
  <sheetViews>
    <sheetView showGridLines="0" workbookViewId="0">
      <selection activeCell="C10" sqref="C10:E10"/>
    </sheetView>
  </sheetViews>
  <sheetFormatPr baseColWidth="10" defaultColWidth="11.42578125" defaultRowHeight="15" x14ac:dyDescent="0.25"/>
  <cols>
    <col min="2" max="2" width="27.42578125" bestFit="1" customWidth="1"/>
    <col min="3" max="3" width="10.5703125" bestFit="1" customWidth="1"/>
    <col min="4" max="4" width="10.85546875" bestFit="1" customWidth="1"/>
    <col min="5" max="5" width="12.5703125" bestFit="1" customWidth="1"/>
    <col min="6" max="6" width="6.7109375" bestFit="1" customWidth="1"/>
  </cols>
  <sheetData>
    <row r="2" spans="2:20" ht="23.45" x14ac:dyDescent="0.55000000000000004">
      <c r="B2" s="36" t="s">
        <v>9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ht="14.45" x14ac:dyDescent="0.35">
      <c r="B4" s="37" t="s">
        <v>129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9"/>
      <c r="C9" s="9" t="s">
        <v>104</v>
      </c>
      <c r="D9" s="9" t="s">
        <v>103</v>
      </c>
      <c r="E9" s="9" t="s">
        <v>133</v>
      </c>
      <c r="F9" t="s">
        <v>142</v>
      </c>
    </row>
    <row r="10" spans="2:20" ht="15.75" thickBot="1" x14ac:dyDescent="0.3">
      <c r="B10" s="9" t="s">
        <v>135</v>
      </c>
      <c r="C10" s="22">
        <v>19307.692307692309</v>
      </c>
      <c r="D10" s="22">
        <v>14259.97</v>
      </c>
      <c r="E10" s="22">
        <v>16690.354814814815</v>
      </c>
      <c r="F10" s="29">
        <f>IF(AND(C10:D10),1-D10/C10,"N/A")</f>
        <v>0.26143581673306782</v>
      </c>
    </row>
    <row r="26" spans="6:6" ht="14.45" x14ac:dyDescent="0.35"/>
    <row r="27" spans="6:6" ht="14.45" x14ac:dyDescent="0.35">
      <c r="F27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2:T34"/>
  <sheetViews>
    <sheetView showGridLines="0" workbookViewId="0">
      <selection activeCell="C11" sqref="C11:E18"/>
    </sheetView>
  </sheetViews>
  <sheetFormatPr baseColWidth="10" defaultColWidth="11.42578125" defaultRowHeight="15" x14ac:dyDescent="0.25"/>
  <cols>
    <col min="2" max="2" width="32.140625" bestFit="1" customWidth="1"/>
    <col min="3" max="4" width="12" bestFit="1" customWidth="1"/>
    <col min="5" max="5" width="12.7109375" bestFit="1" customWidth="1"/>
    <col min="6" max="6" width="6.7109375" bestFit="1" customWidth="1"/>
  </cols>
  <sheetData>
    <row r="2" spans="2:20" ht="23.45" x14ac:dyDescent="0.55000000000000004">
      <c r="B2" s="36" t="s">
        <v>130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s="12" customFormat="1" x14ac:dyDescent="0.25">
      <c r="B4" s="38" t="s">
        <v>39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9" spans="2:20" x14ac:dyDescent="0.25">
      <c r="B9" s="19" t="s">
        <v>135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t="s">
        <v>142</v>
      </c>
    </row>
    <row r="11" spans="2:20" x14ac:dyDescent="0.25">
      <c r="B11" s="18" t="s">
        <v>105</v>
      </c>
      <c r="C11" s="40">
        <v>24000</v>
      </c>
      <c r="D11" s="40">
        <v>0</v>
      </c>
      <c r="E11" s="40">
        <v>24000</v>
      </c>
      <c r="F11" s="24" t="str">
        <f t="shared" ref="F11:F18" si="0">+IF(AND(C11:D11),1-D11/C11,"N/A")</f>
        <v>N/A</v>
      </c>
    </row>
    <row r="12" spans="2:20" x14ac:dyDescent="0.25">
      <c r="B12" s="18" t="s">
        <v>106</v>
      </c>
      <c r="C12" s="40">
        <v>21500</v>
      </c>
      <c r="D12" s="40">
        <v>14559</v>
      </c>
      <c r="E12" s="40">
        <v>19186.333333333332</v>
      </c>
      <c r="F12" s="24">
        <f t="shared" si="0"/>
        <v>0.32283720930232562</v>
      </c>
    </row>
    <row r="13" spans="2:20" x14ac:dyDescent="0.25">
      <c r="B13" s="18" t="s">
        <v>107</v>
      </c>
      <c r="C13" s="40">
        <v>20000</v>
      </c>
      <c r="D13" s="40">
        <v>19334</v>
      </c>
      <c r="E13" s="40">
        <v>19667</v>
      </c>
      <c r="F13" s="24">
        <f t="shared" si="0"/>
        <v>3.3299999999999996E-2</v>
      </c>
    </row>
    <row r="14" spans="2:20" x14ac:dyDescent="0.25">
      <c r="B14" s="18" t="s">
        <v>108</v>
      </c>
      <c r="C14" s="40">
        <v>18000</v>
      </c>
      <c r="D14" s="40">
        <v>18000</v>
      </c>
      <c r="E14" s="40">
        <v>18000</v>
      </c>
      <c r="F14" s="24">
        <f t="shared" si="0"/>
        <v>0</v>
      </c>
    </row>
    <row r="15" spans="2:20" x14ac:dyDescent="0.25">
      <c r="B15" s="18" t="s">
        <v>109</v>
      </c>
      <c r="C15" s="40">
        <v>16000</v>
      </c>
      <c r="D15" s="40">
        <v>13333.333333333334</v>
      </c>
      <c r="E15" s="40">
        <v>14400</v>
      </c>
      <c r="F15" s="24">
        <f t="shared" si="0"/>
        <v>0.16666666666666663</v>
      </c>
    </row>
    <row r="16" spans="2:20" x14ac:dyDescent="0.25">
      <c r="B16" s="18" t="s">
        <v>110</v>
      </c>
      <c r="C16" s="40">
        <v>14000</v>
      </c>
      <c r="D16" s="40">
        <v>12915.395</v>
      </c>
      <c r="E16" s="40">
        <v>13132.316000000001</v>
      </c>
      <c r="F16" s="24">
        <f t="shared" si="0"/>
        <v>7.7471785714285701E-2</v>
      </c>
    </row>
    <row r="17" spans="2:6" x14ac:dyDescent="0.25">
      <c r="B17" s="18" t="s">
        <v>111</v>
      </c>
      <c r="C17" s="40">
        <v>12000</v>
      </c>
      <c r="D17" s="40">
        <v>8708.5</v>
      </c>
      <c r="E17" s="40">
        <v>9805.6666666666661</v>
      </c>
      <c r="F17" s="24">
        <f t="shared" si="0"/>
        <v>0.27429166666666671</v>
      </c>
    </row>
    <row r="18" spans="2:6" ht="15.75" thickBot="1" x14ac:dyDescent="0.3">
      <c r="B18" s="18" t="s">
        <v>133</v>
      </c>
      <c r="C18" s="40">
        <v>19307.692307692309</v>
      </c>
      <c r="D18" s="40">
        <v>14259.97</v>
      </c>
      <c r="E18" s="40">
        <v>16690.354814814815</v>
      </c>
      <c r="F18" s="27">
        <f t="shared" si="0"/>
        <v>0.26143581673306782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2:T34"/>
  <sheetViews>
    <sheetView showGridLines="0" workbookViewId="0">
      <selection activeCell="C11" sqref="C11:E18"/>
    </sheetView>
  </sheetViews>
  <sheetFormatPr baseColWidth="10" defaultColWidth="11.42578125" defaultRowHeight="15" x14ac:dyDescent="0.25"/>
  <cols>
    <col min="2" max="2" width="32.140625" bestFit="1" customWidth="1"/>
    <col min="3" max="4" width="12" bestFit="1" customWidth="1"/>
    <col min="5" max="5" width="12.7109375" bestFit="1" customWidth="1"/>
    <col min="6" max="6" width="6.7109375" bestFit="1" customWidth="1"/>
  </cols>
  <sheetData>
    <row r="2" spans="2:20" ht="23.45" x14ac:dyDescent="0.55000000000000004">
      <c r="B2" s="36" t="s">
        <v>10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2:20" ht="14.45" x14ac:dyDescent="0.35">
      <c r="B4" s="37" t="s">
        <v>41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</row>
    <row r="9" spans="2:20" x14ac:dyDescent="0.25">
      <c r="B9" s="19" t="s">
        <v>135</v>
      </c>
      <c r="C9" s="9"/>
      <c r="D9" s="9"/>
      <c r="E9" s="9"/>
    </row>
    <row r="10" spans="2:20" x14ac:dyDescent="0.25">
      <c r="B10" s="9"/>
      <c r="C10" s="20" t="s">
        <v>104</v>
      </c>
      <c r="D10" s="20" t="s">
        <v>103</v>
      </c>
      <c r="E10" s="20" t="s">
        <v>133</v>
      </c>
      <c r="F10" t="s">
        <v>142</v>
      </c>
    </row>
    <row r="11" spans="2:20" x14ac:dyDescent="0.25">
      <c r="B11" s="18" t="s">
        <v>112</v>
      </c>
      <c r="C11" s="40">
        <v>24000</v>
      </c>
      <c r="D11" s="40">
        <v>0</v>
      </c>
      <c r="E11" s="40">
        <v>24000</v>
      </c>
      <c r="F11" s="24" t="str">
        <f t="shared" ref="F11:F18" si="0">IF(AND(C11:D11),1-D11/C11,"N/A")</f>
        <v>N/A</v>
      </c>
    </row>
    <row r="12" spans="2:20" x14ac:dyDescent="0.25">
      <c r="B12" s="18" t="s">
        <v>113</v>
      </c>
      <c r="C12" s="40">
        <v>21500</v>
      </c>
      <c r="D12" s="40">
        <v>14559</v>
      </c>
      <c r="E12" s="40">
        <v>19186.333333333332</v>
      </c>
      <c r="F12" s="24">
        <f t="shared" si="0"/>
        <v>0.32283720930232562</v>
      </c>
    </row>
    <row r="13" spans="2:20" x14ac:dyDescent="0.25">
      <c r="B13" s="18" t="s">
        <v>114</v>
      </c>
      <c r="C13" s="40">
        <v>20000</v>
      </c>
      <c r="D13" s="40">
        <v>19334</v>
      </c>
      <c r="E13" s="40">
        <v>19667</v>
      </c>
      <c r="F13" s="24">
        <f t="shared" si="0"/>
        <v>3.3299999999999996E-2</v>
      </c>
    </row>
    <row r="14" spans="2:20" x14ac:dyDescent="0.25">
      <c r="B14" s="18" t="s">
        <v>115</v>
      </c>
      <c r="C14" s="40">
        <v>18000</v>
      </c>
      <c r="D14" s="40">
        <v>18000</v>
      </c>
      <c r="E14" s="40">
        <v>18000</v>
      </c>
      <c r="F14" s="24">
        <f t="shared" si="0"/>
        <v>0</v>
      </c>
    </row>
    <row r="15" spans="2:20" x14ac:dyDescent="0.25">
      <c r="B15" s="18" t="s">
        <v>116</v>
      </c>
      <c r="C15" s="40">
        <v>16000</v>
      </c>
      <c r="D15" s="40">
        <v>13333.333333333334</v>
      </c>
      <c r="E15" s="40">
        <v>14400</v>
      </c>
      <c r="F15" s="24">
        <f t="shared" si="0"/>
        <v>0.16666666666666663</v>
      </c>
    </row>
    <row r="16" spans="2:20" x14ac:dyDescent="0.25">
      <c r="B16" s="18" t="s">
        <v>117</v>
      </c>
      <c r="C16" s="40">
        <v>14000</v>
      </c>
      <c r="D16" s="40">
        <v>12915.395</v>
      </c>
      <c r="E16" s="40">
        <v>13132.316000000001</v>
      </c>
      <c r="F16" s="24">
        <f t="shared" si="0"/>
        <v>7.7471785714285701E-2</v>
      </c>
    </row>
    <row r="17" spans="2:6" x14ac:dyDescent="0.25">
      <c r="B17" s="18" t="s">
        <v>118</v>
      </c>
      <c r="C17" s="40">
        <v>12000</v>
      </c>
      <c r="D17" s="40">
        <v>8708.5</v>
      </c>
      <c r="E17" s="40">
        <v>9805.6666666666661</v>
      </c>
      <c r="F17" s="24">
        <f t="shared" si="0"/>
        <v>0.27429166666666671</v>
      </c>
    </row>
    <row r="18" spans="2:6" ht="15.75" thickBot="1" x14ac:dyDescent="0.3">
      <c r="B18" s="18" t="s">
        <v>133</v>
      </c>
      <c r="C18" s="40">
        <v>19307.692307692309</v>
      </c>
      <c r="D18" s="40">
        <v>14259.97</v>
      </c>
      <c r="E18" s="40">
        <v>16690.354814814815</v>
      </c>
      <c r="F18" s="29">
        <f t="shared" si="0"/>
        <v>0.26143581673306782</v>
      </c>
    </row>
    <row r="27" spans="2:6" ht="14.45" x14ac:dyDescent="0.35">
      <c r="F27" s="9"/>
    </row>
    <row r="28" spans="2:6" ht="14.45" x14ac:dyDescent="0.35">
      <c r="F28" s="10"/>
    </row>
    <row r="29" spans="2:6" ht="14.45" x14ac:dyDescent="0.35">
      <c r="F29" s="10"/>
    </row>
    <row r="30" spans="2:6" ht="14.45" x14ac:dyDescent="0.35">
      <c r="F30" s="10"/>
    </row>
    <row r="31" spans="2:6" ht="14.45" x14ac:dyDescent="0.35">
      <c r="F31" s="10"/>
    </row>
    <row r="32" spans="2:6" ht="14.45" x14ac:dyDescent="0.35">
      <c r="F32" s="10"/>
    </row>
    <row r="33" spans="6:6" ht="14.45" x14ac:dyDescent="0.35">
      <c r="F33" s="10"/>
    </row>
    <row r="34" spans="6:6" ht="14.45" x14ac:dyDescent="0.35">
      <c r="F34" s="10"/>
    </row>
  </sheetData>
  <mergeCells count="2">
    <mergeCell ref="B2:T2"/>
    <mergeCell ref="B4:T4"/>
  </mergeCells>
  <pageMargins left="0.7" right="0.7" top="0.75" bottom="0.75" header="0.3" footer="0.3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Introducción</vt:lpstr>
      <vt:lpstr>Datos generales</vt:lpstr>
      <vt:lpstr>1. Retribución total</vt:lpstr>
      <vt:lpstr>1.1. Retribución por categoria</vt:lpstr>
      <vt:lpstr>1.2. Retribución por grup prof.</vt:lpstr>
      <vt:lpstr>1.3. Retribución por lugar trab</vt:lpstr>
      <vt:lpstr>2. Salario base</vt:lpstr>
      <vt:lpstr>2.1. Salario base por categoria</vt:lpstr>
      <vt:lpstr>2.2. Salario base por grup pro.</vt:lpstr>
      <vt:lpstr>2.3. Salario base por lugar tra</vt:lpstr>
      <vt:lpstr>3. Complementos salariales</vt:lpstr>
      <vt:lpstr>3.1. C. salariales categoria</vt:lpstr>
      <vt:lpstr>3.2. C. Salariales por grupo</vt:lpstr>
      <vt:lpstr>3.3. C. salariales por lugar tr</vt:lpstr>
      <vt:lpstr>4. Percepciones extrasalariales</vt:lpstr>
      <vt:lpstr>4.1. P.Extrasalariales por cat</vt:lpstr>
      <vt:lpstr>4.2. P.Extrasalariales por grup</vt:lpstr>
      <vt:lpstr>4.3. P.Extrasalarials por lugar</vt:lpstr>
      <vt:lpstr>5. Horas extraordinarias</vt:lpstr>
      <vt:lpstr>5.1. Horas extras por categoria</vt:lpstr>
      <vt:lpstr>5.2. Horas extras por grup pro.</vt:lpstr>
      <vt:lpstr>5.3. Horas extres por lugar </vt:lpstr>
      <vt:lpstr>6. Horas complementarias</vt:lpstr>
      <vt:lpstr>6.1.H.Compl. por categoria prof</vt:lpstr>
      <vt:lpstr>6.2. H.Compl. por grup profesio</vt:lpstr>
      <vt:lpstr>6.3. H.Compl. por lugar trabajo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Miquel</dc:creator>
  <cp:lastModifiedBy>Javier Diaz</cp:lastModifiedBy>
  <cp:lastPrinted>2021-03-17T12:48:00Z</cp:lastPrinted>
  <dcterms:created xsi:type="dcterms:W3CDTF">2018-06-15T09:29:08Z</dcterms:created>
  <dcterms:modified xsi:type="dcterms:W3CDTF">2021-03-18T11:53:32Z</dcterms:modified>
</cp:coreProperties>
</file>